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3Q1\"/>
    </mc:Choice>
  </mc:AlternateContent>
  <xr:revisionPtr revIDLastSave="0" documentId="13_ncr:1_{1A0F556C-755B-409E-B955-FFE8C7CE84B1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6" i="1" l="1"/>
  <c r="M6" i="1"/>
  <c r="J7" i="1"/>
  <c r="M7" i="1"/>
  <c r="J8" i="1"/>
  <c r="M8" i="1"/>
  <c r="J9" i="1"/>
  <c r="M9" i="1"/>
  <c r="J10" i="1"/>
  <c r="M10" i="1"/>
  <c r="J11" i="1"/>
  <c r="M11" i="1"/>
  <c r="J12" i="1"/>
  <c r="M12" i="1"/>
  <c r="J13" i="1"/>
  <c r="M13" i="1"/>
  <c r="J14" i="1"/>
  <c r="M14" i="1"/>
  <c r="J15" i="1"/>
  <c r="M15" i="1"/>
  <c r="J16" i="1"/>
  <c r="M16" i="1"/>
  <c r="J17" i="1"/>
  <c r="M17" i="1"/>
  <c r="J18" i="1"/>
  <c r="M18" i="1"/>
  <c r="J19" i="1"/>
  <c r="M19" i="1"/>
  <c r="J20" i="1"/>
  <c r="M20" i="1"/>
  <c r="J21" i="1"/>
  <c r="M21" i="1"/>
  <c r="J22" i="1"/>
  <c r="M22" i="1"/>
  <c r="J23" i="1"/>
  <c r="M23" i="1"/>
  <c r="J24" i="1"/>
  <c r="M24" i="1"/>
  <c r="J25" i="1"/>
  <c r="M25" i="1"/>
  <c r="J26" i="1"/>
  <c r="M26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6" i="8" s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6" i="8"/>
  <c r="B6" i="8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A29" i="8" l="1"/>
  <c r="A29" i="7"/>
  <c r="A29" i="6"/>
  <c r="B7" i="8" l="1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<sst xmlns="http://schemas.openxmlformats.org/spreadsheetml/2006/main" count="183" uniqueCount="51">
  <si>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</si>
  <si>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</si>
  <si>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</si>
  <si>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</si>
  <si>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</si>
  <si>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</si>
  <si>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</si>
  <si>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</si>
  <si>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</si>
  <si>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</si>
  <si>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</si>
  <si>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</si>
  <si>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</si>
  <si>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</si>
  <si>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</si>
  <si>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</si>
  <si>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</si>
  <si>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</si>
  <si>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</si>
  <si>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</si>
  <si>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</si>
  <si>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</si>
  <si>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</si>
  <si>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</si>
  <si>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</si>
  <si>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</si>
  <si>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</si>
  <si>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</si>
  <si>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</si>
  <si>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</si>
  <si>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</si>
  <si>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</si>
  <si>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</si>
  <si>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</si>
  <si>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</si>
  <si>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</si>
  <si>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</si>
  <si>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</si>
  <si>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</si>
  <si>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</si>
  <si>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</si>
  <si>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</si>
  <si>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</si>
  <si>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2021. </t>
  </si>
  <si>
    <t>Hawke's Bay</t>
  </si>
  <si>
    <t>Tairāwhiti</t>
  </si>
  <si>
    <t>Waitematā</t>
  </si>
  <si>
    <t>Māori</t>
  </si>
  <si>
    <t>Access to Primary Care by Ethnicity (January 2023)</t>
  </si>
  <si>
    <t>District of Domicile</t>
  </si>
  <si>
    <t xml:space="preserve">           Customised projections based on the projections current in December 2022 were not available at the time of the production of this 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</si>
</sst>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1" sqref="A31"/>
    </sheetView>
  </sheetViews>
  <sheetFormatPr defaultColWidth="9.140625" defaultRowHeight="12" x14ac:dyDescent="0.2"/>
  <cols>
    <col min="1" max="1" width="27.570312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35" customHeight="1" x14ac:dyDescent="0.2">
      <c r="B4" s="14" t="s">
        <v>0</v>
      </c>
      <c r="C4" s="15"/>
      <c r="D4" s="15"/>
      <c r="E4" s="14" t="s">
        <v>47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45" customHeight="1" x14ac:dyDescent="0.2">
      <c r="A5" s="16" t="s">
        <v>49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35" customHeight="1" x14ac:dyDescent="0.2">
      <c r="A6" s="13" t="s">
        <v>3</v>
      </c>
      <c r="B6" s="1">
        <f>E6+H6+K6</f>
        <v>462065</v>
      </c>
      <c r="C6" s="1">
        <f t="shared" ref="C6:C25" si="0">F6+I6+L6</f>
        <v>498669.99999999988</v>
      </c>
      <c r="D6" s="22">
        <f>IF(B6=0,"",B6/C6)</f>
        <v>0.9265947420137568</v>
      </c>
      <c r="E6" s="1">
        <v>34428</v>
      </c>
      <c r="F6" s="1">
        <v>41920.000000000007</v>
      </c>
      <c r="G6" s="22">
        <f>IF(E6=0,"",E6/F6)</f>
        <v>0.82127862595419832</v>
      </c>
      <c r="H6" s="1">
        <v>54329</v>
      </c>
      <c r="I6" s="1">
        <v>56560</v>
      </c>
      <c r="J6" s="22">
        <f>IF(H6=0,"",H6/I6)</f>
        <v>0.96055516265912311</v>
      </c>
      <c r="K6" s="1">
        <v>373308</v>
      </c>
      <c r="L6" s="1">
        <v>400189.99999999988</v>
      </c>
      <c r="M6" s="22">
        <f>IF(K6=0,"",K6/L6)</f>
        <v>0.93282690721907124</v>
      </c>
      <c r="N6" s="5"/>
    </row>
    <row r="7" spans="1:14" ht="13.35" customHeight="1" x14ac:dyDescent="0.2">
      <c r="A7" s="13" t="s">
        <v>4</v>
      </c>
      <c r="B7" s="1">
        <f t="shared" ref="B7:B25" si="1">E7+H7+K7</f>
        <v>255789</v>
      </c>
      <c r="C7" s="1">
        <f t="shared" si="0"/>
        <v>274070</v>
      </c>
      <c r="D7" s="22">
        <f t="shared" ref="D7:D26" si="2">IF(B7=0,"",B7/C7)</f>
        <v>0.93329806253876746</v>
      </c>
      <c r="E7" s="1">
        <v>61728</v>
      </c>
      <c r="F7" s="1">
        <v>72229.999999999985</v>
      </c>
      <c r="G7" s="22">
        <f t="shared" ref="G7:G26" si="3">IF(E7=0,"",E7/F7)</f>
        <v>0.85460335040841773</v>
      </c>
      <c r="H7" s="1">
        <v>4731</v>
      </c>
      <c r="I7" s="1">
        <v>5200</v>
      </c>
      <c r="J7" s="22">
        <f t="shared" ref="J7:J26" si="4">IF(H7=0,"",H7/I7)</f>
        <v>0.90980769230769232</v>
      </c>
      <c r="K7" s="1">
        <v>189330</v>
      </c>
      <c r="L7" s="1">
        <v>196640</v>
      </c>
      <c r="M7" s="22">
        <f t="shared" ref="M7:M26" si="5">IF(K7=0,"",K7/L7)</f>
        <v>0.96282546786004886</v>
      </c>
      <c r="N7" s="5"/>
    </row>
    <row r="8" spans="1:14" ht="13.35" customHeight="1" x14ac:dyDescent="0.2">
      <c r="A8" s="13" t="s">
        <v>5</v>
      </c>
      <c r="B8" s="1">
        <f t="shared" si="1"/>
        <v>570076</v>
      </c>
      <c r="C8" s="1">
        <f t="shared" si="0"/>
        <v>594320.00000000012</v>
      </c>
      <c r="D8" s="22">
        <f t="shared" si="2"/>
        <v>0.95920716112531945</v>
      </c>
      <c r="E8" s="1">
        <v>51731</v>
      </c>
      <c r="F8" s="1">
        <v>61839.999999999993</v>
      </c>
      <c r="G8" s="22">
        <f t="shared" si="3"/>
        <v>0.83652975420439857</v>
      </c>
      <c r="H8" s="1">
        <v>16778</v>
      </c>
      <c r="I8" s="1">
        <v>18339.999999999996</v>
      </c>
      <c r="J8" s="22">
        <f t="shared" si="4"/>
        <v>0.91483097055616158</v>
      </c>
      <c r="K8" s="1">
        <v>501567</v>
      </c>
      <c r="L8" s="1">
        <v>514140.00000000012</v>
      </c>
      <c r="M8" s="22">
        <f t="shared" si="5"/>
        <v>0.97554557124518593</v>
      </c>
      <c r="N8" s="5"/>
    </row>
    <row r="9" spans="1:14" ht="13.35" customHeight="1" x14ac:dyDescent="0.2">
      <c r="A9" s="13" t="s">
        <v>39</v>
      </c>
      <c r="B9" s="1">
        <f t="shared" si="1"/>
        <v>302056</v>
      </c>
      <c r="C9" s="1">
        <f>F9+I9+L9</f>
        <v>329129.99999999994</v>
      </c>
      <c r="D9" s="22">
        <f t="shared" si="2"/>
        <v>0.91774071035760962</v>
      </c>
      <c r="E9" s="1">
        <v>33806</v>
      </c>
      <c r="F9" s="1">
        <v>40099.999999999985</v>
      </c>
      <c r="G9" s="22">
        <f t="shared" si="3"/>
        <v>0.84304239401496295</v>
      </c>
      <c r="H9" s="1">
        <v>22348</v>
      </c>
      <c r="I9" s="1">
        <v>23929.999999999993</v>
      </c>
      <c r="J9" s="22">
        <f t="shared" si="4"/>
        <v>0.93389051399916456</v>
      </c>
      <c r="K9" s="1">
        <v>245902</v>
      </c>
      <c r="L9" s="1">
        <v>265099.99999999994</v>
      </c>
      <c r="M9" s="22">
        <f t="shared" si="5"/>
        <v>0.92758204451150528</v>
      </c>
      <c r="N9" s="5"/>
    </row>
    <row r="10" spans="1:14" ht="13.35" customHeight="1" x14ac:dyDescent="0.2">
      <c r="A10" s="13" t="s">
        <v>6</v>
      </c>
      <c r="B10" s="1">
        <f t="shared" si="1"/>
        <v>571016</v>
      </c>
      <c r="C10" s="1">
        <f t="shared" si="0"/>
        <v>609760</v>
      </c>
      <c r="D10" s="22">
        <f t="shared" si="2"/>
        <v>0.9364602466544214</v>
      </c>
      <c r="E10" s="1">
        <v>80406</v>
      </c>
      <c r="F10" s="1">
        <v>101839.99999999999</v>
      </c>
      <c r="G10" s="22">
        <f t="shared" si="3"/>
        <v>0.78953260015710935</v>
      </c>
      <c r="H10" s="1">
        <v>142538</v>
      </c>
      <c r="I10" s="1">
        <v>138030.00000000003</v>
      </c>
      <c r="J10" s="22">
        <f t="shared" si="4"/>
        <v>1.0326595667608489</v>
      </c>
      <c r="K10" s="1">
        <v>348072</v>
      </c>
      <c r="L10" s="1">
        <v>369889.99999999994</v>
      </c>
      <c r="M10" s="22">
        <f t="shared" si="5"/>
        <v>0.94101489632052793</v>
      </c>
      <c r="N10" s="5"/>
    </row>
    <row r="11" spans="1:14" ht="13.35" customHeight="1" x14ac:dyDescent="0.2">
      <c r="A11" s="13" t="s">
        <v>44</v>
      </c>
      <c r="B11" s="1">
        <f t="shared" si="1"/>
        <v>168668</v>
      </c>
      <c r="C11" s="1">
        <f t="shared" si="0"/>
        <v>183310</v>
      </c>
      <c r="D11" s="22">
        <f t="shared" si="2"/>
        <v>0.92012437946647752</v>
      </c>
      <c r="E11" s="1">
        <v>43954</v>
      </c>
      <c r="F11" s="1">
        <v>52300</v>
      </c>
      <c r="G11" s="22">
        <f t="shared" si="3"/>
        <v>0.8404206500956023</v>
      </c>
      <c r="H11" s="1">
        <v>6109</v>
      </c>
      <c r="I11" s="1">
        <v>8240</v>
      </c>
      <c r="J11" s="22">
        <f t="shared" si="4"/>
        <v>0.74138349514563107</v>
      </c>
      <c r="K11" s="1">
        <v>118605</v>
      </c>
      <c r="L11" s="1">
        <v>122770</v>
      </c>
      <c r="M11" s="22">
        <f t="shared" si="5"/>
        <v>0.96607477396758168</v>
      </c>
      <c r="N11" s="5"/>
    </row>
    <row r="12" spans="1:14" ht="13.35" customHeight="1" x14ac:dyDescent="0.2">
      <c r="A12" s="13" t="s">
        <v>7</v>
      </c>
      <c r="B12" s="1">
        <f t="shared" si="1"/>
        <v>150774</v>
      </c>
      <c r="C12" s="1">
        <f t="shared" si="0"/>
        <v>161680</v>
      </c>
      <c r="D12" s="22">
        <f t="shared" si="2"/>
        <v>0.9325457694210787</v>
      </c>
      <c r="E12" s="1">
        <v>24990</v>
      </c>
      <c r="F12" s="1">
        <v>29959.999999999996</v>
      </c>
      <c r="G12" s="22">
        <f t="shared" si="3"/>
        <v>0.8341121495327104</v>
      </c>
      <c r="H12" s="1">
        <v>11928</v>
      </c>
      <c r="I12" s="1">
        <v>12910.000000000002</v>
      </c>
      <c r="J12" s="22">
        <f t="shared" si="4"/>
        <v>0.92393493415956607</v>
      </c>
      <c r="K12" s="1">
        <v>113856</v>
      </c>
      <c r="L12" s="1">
        <v>118809.99999999999</v>
      </c>
      <c r="M12" s="22">
        <f t="shared" si="5"/>
        <v>0.95830317313357471</v>
      </c>
      <c r="N12" s="5"/>
    </row>
    <row r="13" spans="1:14" ht="13.35" customHeight="1" x14ac:dyDescent="0.2">
      <c r="A13" s="13" t="s">
        <v>8</v>
      </c>
      <c r="B13" s="1">
        <f t="shared" si="1"/>
        <v>109669</v>
      </c>
      <c r="C13" s="1">
        <f t="shared" si="0"/>
        <v>119299.99999999996</v>
      </c>
      <c r="D13" s="22">
        <f t="shared" si="2"/>
        <v>0.91927074601844128</v>
      </c>
      <c r="E13" s="1">
        <v>39200</v>
      </c>
      <c r="F13" s="1">
        <v>46219.999999999985</v>
      </c>
      <c r="G13" s="22">
        <f t="shared" si="3"/>
        <v>0.8481176979662487</v>
      </c>
      <c r="H13" s="1">
        <v>2822</v>
      </c>
      <c r="I13" s="1">
        <v>3040</v>
      </c>
      <c r="J13" s="22">
        <f t="shared" si="4"/>
        <v>0.92828947368421055</v>
      </c>
      <c r="K13" s="1">
        <v>67647</v>
      </c>
      <c r="L13" s="1">
        <v>70039.999999999971</v>
      </c>
      <c r="M13" s="22">
        <f t="shared" si="5"/>
        <v>0.96583380925185647</v>
      </c>
      <c r="N13" s="5"/>
    </row>
    <row r="14" spans="1:14" ht="13.35" customHeight="1" x14ac:dyDescent="0.2">
      <c r="A14" s="13" t="s">
        <v>40</v>
      </c>
      <c r="B14" s="1">
        <f t="shared" si="1"/>
        <v>175011</v>
      </c>
      <c r="C14" s="1">
        <f t="shared" si="0"/>
        <v>190389.99999999997</v>
      </c>
      <c r="D14" s="22">
        <f t="shared" si="2"/>
        <v>0.9192236987236726</v>
      </c>
      <c r="E14" s="1">
        <v>32904</v>
      </c>
      <c r="F14" s="1">
        <v>42310</v>
      </c>
      <c r="G14" s="22">
        <f t="shared" si="3"/>
        <v>0.7776884897187426</v>
      </c>
      <c r="H14" s="1">
        <v>5578</v>
      </c>
      <c r="I14" s="1">
        <v>6479.9999999999982</v>
      </c>
      <c r="J14" s="22">
        <f t="shared" si="4"/>
        <v>0.86080246913580272</v>
      </c>
      <c r="K14" s="1">
        <v>136529</v>
      </c>
      <c r="L14" s="1">
        <v>141599.99999999997</v>
      </c>
      <c r="M14" s="22">
        <f t="shared" si="5"/>
        <v>0.96418785310734478</v>
      </c>
      <c r="N14" s="5"/>
    </row>
    <row r="15" spans="1:14" ht="13.35" customHeight="1" x14ac:dyDescent="0.2">
      <c r="A15" s="13" t="s">
        <v>9</v>
      </c>
      <c r="B15" s="1">
        <f t="shared" si="1"/>
        <v>155150</v>
      </c>
      <c r="C15" s="1">
        <f t="shared" si="0"/>
        <v>165940</v>
      </c>
      <c r="D15" s="22">
        <f t="shared" si="2"/>
        <v>0.9349764975292274</v>
      </c>
      <c r="E15" s="1">
        <v>15615</v>
      </c>
      <c r="F15" s="1">
        <v>19310.000000000007</v>
      </c>
      <c r="G15" s="22">
        <f t="shared" si="3"/>
        <v>0.80864836872086976</v>
      </c>
      <c r="H15" s="1">
        <v>2722</v>
      </c>
      <c r="I15" s="1">
        <v>3610</v>
      </c>
      <c r="J15" s="22">
        <f t="shared" si="4"/>
        <v>0.75401662049861495</v>
      </c>
      <c r="K15" s="1">
        <v>136813</v>
      </c>
      <c r="L15" s="1">
        <v>143020</v>
      </c>
      <c r="M15" s="22">
        <f t="shared" si="5"/>
        <v>0.95660047545797788</v>
      </c>
      <c r="N15" s="5"/>
    </row>
    <row r="16" spans="1:14" ht="13.35" customHeight="1" x14ac:dyDescent="0.2">
      <c r="A16" s="13" t="s">
        <v>10</v>
      </c>
      <c r="B16" s="1">
        <f t="shared" si="1"/>
        <v>190068</v>
      </c>
      <c r="C16" s="1">
        <f t="shared" si="0"/>
        <v>201750</v>
      </c>
      <c r="D16" s="22">
        <f t="shared" si="2"/>
        <v>0.94209665427509293</v>
      </c>
      <c r="E16" s="1">
        <v>65775</v>
      </c>
      <c r="F16" s="1">
        <v>74979.999999999985</v>
      </c>
      <c r="G16" s="22">
        <f t="shared" si="3"/>
        <v>0.87723392904774622</v>
      </c>
      <c r="H16" s="1">
        <v>3889</v>
      </c>
      <c r="I16" s="1">
        <v>4319.9999999999991</v>
      </c>
      <c r="J16" s="22">
        <f t="shared" si="4"/>
        <v>0.90023148148148169</v>
      </c>
      <c r="K16" s="1">
        <v>120404</v>
      </c>
      <c r="L16" s="1">
        <v>122450</v>
      </c>
      <c r="M16" s="22">
        <f t="shared" si="5"/>
        <v>0.98329113924050637</v>
      </c>
      <c r="N16" s="5"/>
    </row>
    <row r="17" spans="1:17" ht="13.35" customHeight="1" x14ac:dyDescent="0.2">
      <c r="A17" s="13" t="s">
        <v>11</v>
      </c>
      <c r="B17" s="1">
        <f t="shared" si="1"/>
        <v>60297</v>
      </c>
      <c r="C17" s="1">
        <f t="shared" si="0"/>
        <v>62484.999999999993</v>
      </c>
      <c r="D17" s="22">
        <f t="shared" si="2"/>
        <v>0.96498359606305528</v>
      </c>
      <c r="E17" s="1">
        <v>4927</v>
      </c>
      <c r="F17" s="1">
        <v>6089.9999999999991</v>
      </c>
      <c r="G17" s="22">
        <f t="shared" si="3"/>
        <v>0.80903119868637119</v>
      </c>
      <c r="H17" s="1">
        <v>1328</v>
      </c>
      <c r="I17" s="1">
        <v>1095.0000000000002</v>
      </c>
      <c r="J17" s="22">
        <f t="shared" si="4"/>
        <v>1.2127853881278536</v>
      </c>
      <c r="K17" s="1">
        <v>54042</v>
      </c>
      <c r="L17" s="1">
        <v>55299.999999999993</v>
      </c>
      <c r="M17" s="22">
        <f t="shared" si="5"/>
        <v>0.97725135623869819</v>
      </c>
      <c r="N17" s="5"/>
    </row>
    <row r="18" spans="1:17" ht="13.35" customHeight="1" x14ac:dyDescent="0.2">
      <c r="A18" s="13" t="s">
        <v>12</v>
      </c>
      <c r="B18" s="1">
        <f t="shared" si="1"/>
        <v>329026</v>
      </c>
      <c r="C18" s="1">
        <f t="shared" si="0"/>
        <v>354270</v>
      </c>
      <c r="D18" s="22">
        <f t="shared" si="2"/>
        <v>0.92874361362802382</v>
      </c>
      <c r="E18" s="1">
        <v>32607</v>
      </c>
      <c r="F18" s="1">
        <v>40310.000000000029</v>
      </c>
      <c r="G18" s="22">
        <f t="shared" si="3"/>
        <v>0.80890597866534297</v>
      </c>
      <c r="H18" s="1">
        <v>7997</v>
      </c>
      <c r="I18" s="1">
        <v>8769.9999999999982</v>
      </c>
      <c r="J18" s="22">
        <f t="shared" si="4"/>
        <v>0.91185860889395687</v>
      </c>
      <c r="K18" s="1">
        <v>288422</v>
      </c>
      <c r="L18" s="1">
        <v>305190</v>
      </c>
      <c r="M18" s="22">
        <f t="shared" si="5"/>
        <v>0.94505717749598606</v>
      </c>
      <c r="N18" s="5"/>
    </row>
    <row r="19" spans="1:17" ht="13.35" customHeight="1" x14ac:dyDescent="0.2">
      <c r="A19" s="13" t="s">
        <v>45</v>
      </c>
      <c r="B19" s="1">
        <f t="shared" si="1"/>
        <v>48965</v>
      </c>
      <c r="C19" s="1">
        <f t="shared" si="0"/>
        <v>51995</v>
      </c>
      <c r="D19" s="22">
        <f t="shared" si="2"/>
        <v>0.9417251658813347</v>
      </c>
      <c r="E19" s="1">
        <v>24644</v>
      </c>
      <c r="F19" s="1">
        <v>28890.000000000004</v>
      </c>
      <c r="G19" s="22">
        <f t="shared" si="3"/>
        <v>0.85302872966424359</v>
      </c>
      <c r="H19" s="1">
        <v>1123</v>
      </c>
      <c r="I19" s="1">
        <v>1230</v>
      </c>
      <c r="J19" s="22">
        <f t="shared" si="4"/>
        <v>0.91300813008130077</v>
      </c>
      <c r="K19" s="1">
        <v>23198</v>
      </c>
      <c r="L19" s="1">
        <v>21875</v>
      </c>
      <c r="M19" s="22">
        <f t="shared" si="5"/>
        <v>1.0604800000000001</v>
      </c>
      <c r="N19" s="5"/>
    </row>
    <row r="20" spans="1:17" ht="13.35" customHeight="1" x14ac:dyDescent="0.2">
      <c r="A20" s="13" t="s">
        <v>13</v>
      </c>
      <c r="B20" s="1">
        <f t="shared" si="1"/>
        <v>119788</v>
      </c>
      <c r="C20" s="1">
        <f t="shared" si="0"/>
        <v>127624.99999999997</v>
      </c>
      <c r="D20" s="22">
        <f t="shared" si="2"/>
        <v>0.93859353574926563</v>
      </c>
      <c r="E20" s="1">
        <v>21464</v>
      </c>
      <c r="F20" s="1">
        <v>27410.000000000007</v>
      </c>
      <c r="G20" s="22">
        <f t="shared" si="3"/>
        <v>0.78307187157971525</v>
      </c>
      <c r="H20" s="1">
        <v>1606</v>
      </c>
      <c r="I20" s="1">
        <v>1915.0000000000002</v>
      </c>
      <c r="J20" s="22">
        <f t="shared" si="4"/>
        <v>0.83864229765013043</v>
      </c>
      <c r="K20" s="1">
        <v>96718</v>
      </c>
      <c r="L20" s="1">
        <v>98299.999999999971</v>
      </c>
      <c r="M20" s="22">
        <f t="shared" si="5"/>
        <v>0.98390640895218751</v>
      </c>
      <c r="N20" s="5"/>
    </row>
    <row r="21" spans="1:17" ht="13.35" customHeight="1" x14ac:dyDescent="0.2">
      <c r="A21" s="13" t="s">
        <v>14</v>
      </c>
      <c r="B21" s="1">
        <f t="shared" si="1"/>
        <v>421614</v>
      </c>
      <c r="C21" s="1">
        <f t="shared" si="0"/>
        <v>451870</v>
      </c>
      <c r="D21" s="22">
        <f t="shared" si="2"/>
        <v>0.93304268926903755</v>
      </c>
      <c r="E21" s="1">
        <v>91840</v>
      </c>
      <c r="F21" s="1">
        <v>113140.00000000004</v>
      </c>
      <c r="G21" s="22">
        <f t="shared" si="3"/>
        <v>0.8117376701431851</v>
      </c>
      <c r="H21" s="1">
        <v>13424</v>
      </c>
      <c r="I21" s="1">
        <v>14199.999999999995</v>
      </c>
      <c r="J21" s="22">
        <f t="shared" si="4"/>
        <v>0.94535211267605668</v>
      </c>
      <c r="K21" s="1">
        <v>316350</v>
      </c>
      <c r="L21" s="1">
        <v>324529.99999999994</v>
      </c>
      <c r="M21" s="22">
        <f t="shared" si="5"/>
        <v>0.97479431793670868</v>
      </c>
      <c r="N21" s="5"/>
    </row>
    <row r="22" spans="1:17" ht="13.35" customHeight="1" x14ac:dyDescent="0.2">
      <c r="A22" s="13" t="s">
        <v>15</v>
      </c>
      <c r="B22" s="1">
        <f t="shared" si="1"/>
        <v>48506</v>
      </c>
      <c r="C22" s="1">
        <f t="shared" si="0"/>
        <v>50600</v>
      </c>
      <c r="D22" s="22">
        <f t="shared" si="2"/>
        <v>0.95861660079051381</v>
      </c>
      <c r="E22" s="1">
        <v>8674</v>
      </c>
      <c r="F22" s="1">
        <v>9520</v>
      </c>
      <c r="G22" s="22">
        <f t="shared" si="3"/>
        <v>0.91113445378151259</v>
      </c>
      <c r="H22" s="1">
        <v>1065</v>
      </c>
      <c r="I22" s="1">
        <v>1110</v>
      </c>
      <c r="J22" s="22">
        <f t="shared" si="4"/>
        <v>0.95945945945945943</v>
      </c>
      <c r="K22" s="1">
        <v>38767</v>
      </c>
      <c r="L22" s="1">
        <v>39970</v>
      </c>
      <c r="M22" s="22">
        <f t="shared" si="5"/>
        <v>0.96990242682011507</v>
      </c>
      <c r="N22" s="5"/>
    </row>
    <row r="23" spans="1:17" ht="13.35" customHeight="1" x14ac:dyDescent="0.2">
      <c r="A23" s="13" t="s">
        <v>46</v>
      </c>
      <c r="B23" s="1">
        <f t="shared" si="1"/>
        <v>609870</v>
      </c>
      <c r="C23" s="1">
        <f t="shared" si="0"/>
        <v>644490</v>
      </c>
      <c r="D23" s="22">
        <f t="shared" si="2"/>
        <v>0.94628310757343015</v>
      </c>
      <c r="E23" s="1">
        <v>53798</v>
      </c>
      <c r="F23" s="1">
        <v>67240</v>
      </c>
      <c r="G23" s="22">
        <f t="shared" si="3"/>
        <v>0.80008923259964304</v>
      </c>
      <c r="H23" s="1">
        <v>45362</v>
      </c>
      <c r="I23" s="1">
        <v>48510</v>
      </c>
      <c r="J23" s="22">
        <f t="shared" si="4"/>
        <v>0.93510616367759225</v>
      </c>
      <c r="K23" s="1">
        <v>510710</v>
      </c>
      <c r="L23" s="1">
        <v>528740</v>
      </c>
      <c r="M23" s="22">
        <f t="shared" si="5"/>
        <v>0.96590006430381659</v>
      </c>
      <c r="N23" s="5"/>
    </row>
    <row r="24" spans="1:17" ht="13.35" customHeight="1" x14ac:dyDescent="0.2">
      <c r="A24" s="13" t="s">
        <v>16</v>
      </c>
      <c r="B24" s="1">
        <f t="shared" si="1"/>
        <v>31770</v>
      </c>
      <c r="C24" s="1">
        <f t="shared" si="0"/>
        <v>32745</v>
      </c>
      <c r="D24" s="22">
        <f t="shared" si="2"/>
        <v>0.97022446174988553</v>
      </c>
      <c r="E24" s="1">
        <v>3751</v>
      </c>
      <c r="F24" s="1">
        <v>4220</v>
      </c>
      <c r="G24" s="22">
        <f t="shared" si="3"/>
        <v>0.88886255924170621</v>
      </c>
      <c r="H24" s="1">
        <v>353</v>
      </c>
      <c r="I24" s="1">
        <v>390</v>
      </c>
      <c r="J24" s="22">
        <f t="shared" si="4"/>
        <v>0.90512820512820513</v>
      </c>
      <c r="K24" s="1">
        <v>27666</v>
      </c>
      <c r="L24" s="1">
        <v>28135</v>
      </c>
      <c r="M24" s="22">
        <f t="shared" si="5"/>
        <v>0.98333037142349389</v>
      </c>
      <c r="N24" s="5"/>
    </row>
    <row r="25" spans="1:17" ht="13.35" customHeight="1" x14ac:dyDescent="0.2">
      <c r="A25" s="13" t="s">
        <v>17</v>
      </c>
      <c r="B25" s="1">
        <f t="shared" si="1"/>
        <v>65486</v>
      </c>
      <c r="C25" s="1">
        <f t="shared" si="0"/>
        <v>69560</v>
      </c>
      <c r="D25" s="22">
        <f t="shared" si="2"/>
        <v>0.94143185738930424</v>
      </c>
      <c r="E25" s="1">
        <v>17409</v>
      </c>
      <c r="F25" s="1">
        <v>20220.000000000011</v>
      </c>
      <c r="G25" s="22">
        <f t="shared" si="3"/>
        <v>0.86097922848664643</v>
      </c>
      <c r="H25" s="1">
        <v>1708</v>
      </c>
      <c r="I25" s="1">
        <v>2120</v>
      </c>
      <c r="J25" s="22">
        <f t="shared" si="4"/>
        <v>0.80566037735849061</v>
      </c>
      <c r="K25" s="1">
        <v>46369</v>
      </c>
      <c r="L25" s="1">
        <v>47219.999999999985</v>
      </c>
      <c r="M25" s="22">
        <f t="shared" si="5"/>
        <v>0.98197797543413834</v>
      </c>
      <c r="N25" s="5"/>
    </row>
    <row r="26" spans="1:17" ht="13.35" customHeight="1" x14ac:dyDescent="0.2">
      <c r="A26" s="19" t="s">
        <v>18</v>
      </c>
      <c r="B26" s="20">
        <f>E26+H26+K26</f>
        <v>4845664</v>
      </c>
      <c r="C26" s="20">
        <f t="shared" ref="C26" si="6">F26+I26+L26</f>
        <v>5173960</v>
      </c>
      <c r="D26" s="21">
        <f t="shared" si="2"/>
        <v>0.93654840779596282</v>
      </c>
      <c r="E26" s="20">
        <v>743651</v>
      </c>
      <c r="F26" s="20">
        <v>900050</v>
      </c>
      <c r="G26" s="21">
        <f t="shared" si="3"/>
        <v>0.82623298705627468</v>
      </c>
      <c r="H26" s="20">
        <v>347738</v>
      </c>
      <c r="I26" s="20">
        <v>360000.00000000006</v>
      </c>
      <c r="J26" s="21">
        <f t="shared" si="4"/>
        <v>0.96593888888888868</v>
      </c>
      <c r="K26" s="20">
        <v>3754275</v>
      </c>
      <c r="L26" s="20">
        <v>3913910</v>
      </c>
      <c r="M26" s="21">
        <f t="shared" si="5"/>
        <v>0.95921342085024952</v>
      </c>
      <c r="N26" s="5"/>
    </row>
    <row r="28" spans="1:17" x14ac:dyDescent="0.2">
      <c r="A28" s="3" t="s">
        <v>35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43</v>
      </c>
    </row>
    <row r="30" spans="1:17" x14ac:dyDescent="0.2">
      <c r="A30" s="3" t="s">
        <v>50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0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1" sqref="A31"/>
    </sheetView>
  </sheetViews>
  <sheetFormatPr defaultColWidth="9.140625" defaultRowHeight="12" x14ac:dyDescent="0.2"/>
  <cols>
    <col min="1" max="1" width="27.570312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(January 2023)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35" customHeight="1" x14ac:dyDescent="0.2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45" customHeight="1" x14ac:dyDescent="0.2">
      <c r="A5" s="16" t="s">
        <v>49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35" customHeight="1" x14ac:dyDescent="0.2">
      <c r="A6" s="13" t="s">
        <v>3</v>
      </c>
      <c r="B6" s="1">
        <f>E6+H6</f>
        <v>462065</v>
      </c>
      <c r="C6" s="1">
        <f t="shared" ref="C6:C25" si="0">F6+I6</f>
        <v>498670.00000000012</v>
      </c>
      <c r="D6" s="22">
        <f>IF(B6=0,"",B6/C6)</f>
        <v>0.92659474201375636</v>
      </c>
      <c r="E6" s="25">
        <v>237794</v>
      </c>
      <c r="F6" s="25">
        <v>250960.00000000009</v>
      </c>
      <c r="G6" s="22">
        <f>IF(E6=0,"",E6/F6)</f>
        <v>0.94753745616831331</v>
      </c>
      <c r="H6" s="25">
        <v>224271</v>
      </c>
      <c r="I6" s="25">
        <v>247710</v>
      </c>
      <c r="J6" s="22">
        <f>IF(H6=0,"",H6/I6)</f>
        <v>0.90537725566186267</v>
      </c>
    </row>
    <row r="7" spans="1:10" ht="13.35" customHeight="1" x14ac:dyDescent="0.2">
      <c r="A7" s="13" t="s">
        <v>4</v>
      </c>
      <c r="B7" s="1">
        <f t="shared" ref="B7:B25" si="1">E7+H7</f>
        <v>255789</v>
      </c>
      <c r="C7" s="1">
        <f t="shared" si="0"/>
        <v>274070</v>
      </c>
      <c r="D7" s="22">
        <f t="shared" ref="D7:D26" si="2">IF(B7=0,"",B7/C7)</f>
        <v>0.93329806253876746</v>
      </c>
      <c r="E7" s="25">
        <v>133214</v>
      </c>
      <c r="F7" s="25">
        <v>139330</v>
      </c>
      <c r="G7" s="22">
        <f t="shared" ref="G7:G26" si="3">IF(E7=0,"",E7/F7)</f>
        <v>0.95610421301945026</v>
      </c>
      <c r="H7" s="25">
        <v>122575</v>
      </c>
      <c r="I7" s="25">
        <v>134740</v>
      </c>
      <c r="J7" s="22">
        <f t="shared" ref="J7:J26" si="4">IF(H7=0,"",H7/I7)</f>
        <v>0.90971500667953098</v>
      </c>
    </row>
    <row r="8" spans="1:10" ht="13.35" customHeight="1" x14ac:dyDescent="0.2">
      <c r="A8" s="13" t="s">
        <v>5</v>
      </c>
      <c r="B8" s="1">
        <f t="shared" si="1"/>
        <v>570076</v>
      </c>
      <c r="C8" s="1">
        <f t="shared" si="0"/>
        <v>594320.00000000012</v>
      </c>
      <c r="D8" s="22">
        <f t="shared" si="2"/>
        <v>0.95920716112531945</v>
      </c>
      <c r="E8" s="25">
        <v>292523</v>
      </c>
      <c r="F8" s="25">
        <v>295320</v>
      </c>
      <c r="G8" s="22">
        <f t="shared" si="3"/>
        <v>0.99052891778409857</v>
      </c>
      <c r="H8" s="25">
        <v>277553</v>
      </c>
      <c r="I8" s="25">
        <v>299000.00000000012</v>
      </c>
      <c r="J8" s="22">
        <f t="shared" si="4"/>
        <v>0.92827090301003312</v>
      </c>
    </row>
    <row r="9" spans="1:10" ht="13.35" customHeight="1" x14ac:dyDescent="0.2">
      <c r="A9" s="13" t="s">
        <v>39</v>
      </c>
      <c r="B9" s="1">
        <f t="shared" si="1"/>
        <v>302056</v>
      </c>
      <c r="C9" s="1">
        <f t="shared" si="0"/>
        <v>329129.99999999994</v>
      </c>
      <c r="D9" s="22">
        <f t="shared" si="2"/>
        <v>0.91774071035760962</v>
      </c>
      <c r="E9" s="25">
        <v>157877</v>
      </c>
      <c r="F9" s="25">
        <v>168669.99999999994</v>
      </c>
      <c r="G9" s="22">
        <f t="shared" si="3"/>
        <v>0.93601114602478241</v>
      </c>
      <c r="H9" s="25">
        <v>144179</v>
      </c>
      <c r="I9" s="25">
        <v>160460</v>
      </c>
      <c r="J9" s="22">
        <f t="shared" si="4"/>
        <v>0.89853546055091615</v>
      </c>
    </row>
    <row r="10" spans="1:10" ht="13.35" customHeight="1" x14ac:dyDescent="0.2">
      <c r="A10" s="13" t="s">
        <v>6</v>
      </c>
      <c r="B10" s="1">
        <f t="shared" si="1"/>
        <v>571016</v>
      </c>
      <c r="C10" s="1">
        <f t="shared" si="0"/>
        <v>609759.99999999977</v>
      </c>
      <c r="D10" s="22">
        <f t="shared" si="2"/>
        <v>0.93646024665442174</v>
      </c>
      <c r="E10" s="25">
        <v>291546</v>
      </c>
      <c r="F10" s="25">
        <v>304919.99999999994</v>
      </c>
      <c r="G10" s="22">
        <f t="shared" si="3"/>
        <v>0.95613931523022455</v>
      </c>
      <c r="H10" s="25">
        <v>279470</v>
      </c>
      <c r="I10" s="25">
        <v>304839.99999999983</v>
      </c>
      <c r="J10" s="22">
        <f t="shared" si="4"/>
        <v>0.91677601364650363</v>
      </c>
    </row>
    <row r="11" spans="1:10" ht="13.35" customHeight="1" x14ac:dyDescent="0.2">
      <c r="A11" s="13" t="s">
        <v>44</v>
      </c>
      <c r="B11" s="1">
        <f t="shared" si="1"/>
        <v>168668</v>
      </c>
      <c r="C11" s="1">
        <f t="shared" si="0"/>
        <v>183310</v>
      </c>
      <c r="D11" s="22">
        <f t="shared" si="2"/>
        <v>0.92012437946647752</v>
      </c>
      <c r="E11" s="25">
        <v>88373</v>
      </c>
      <c r="F11" s="25">
        <v>93330.000000000029</v>
      </c>
      <c r="G11" s="22">
        <f t="shared" si="3"/>
        <v>0.9468873888353152</v>
      </c>
      <c r="H11" s="25">
        <v>80295</v>
      </c>
      <c r="I11" s="25">
        <v>89979.999999999956</v>
      </c>
      <c r="J11" s="22">
        <f t="shared" si="4"/>
        <v>0.89236496999333226</v>
      </c>
    </row>
    <row r="12" spans="1:10" ht="13.35" customHeight="1" x14ac:dyDescent="0.2">
      <c r="A12" s="13" t="s">
        <v>7</v>
      </c>
      <c r="B12" s="1">
        <f t="shared" si="1"/>
        <v>150774</v>
      </c>
      <c r="C12" s="1">
        <f t="shared" si="0"/>
        <v>161680</v>
      </c>
      <c r="D12" s="22">
        <f t="shared" si="2"/>
        <v>0.9325457694210787</v>
      </c>
      <c r="E12" s="25">
        <v>77412</v>
      </c>
      <c r="F12" s="25">
        <v>81090.000000000015</v>
      </c>
      <c r="G12" s="22">
        <f t="shared" si="3"/>
        <v>0.95464298927117996</v>
      </c>
      <c r="H12" s="25">
        <v>73362</v>
      </c>
      <c r="I12" s="25">
        <v>80589.999999999971</v>
      </c>
      <c r="J12" s="22">
        <f t="shared" si="4"/>
        <v>0.91031145303387551</v>
      </c>
    </row>
    <row r="13" spans="1:10" ht="13.35" customHeight="1" x14ac:dyDescent="0.2">
      <c r="A13" s="13" t="s">
        <v>8</v>
      </c>
      <c r="B13" s="1">
        <f t="shared" si="1"/>
        <v>109669</v>
      </c>
      <c r="C13" s="1">
        <f t="shared" si="0"/>
        <v>119299.99999999997</v>
      </c>
      <c r="D13" s="22">
        <f t="shared" si="2"/>
        <v>0.91927074601844116</v>
      </c>
      <c r="E13" s="25">
        <v>56636</v>
      </c>
      <c r="F13" s="25">
        <v>60189.999999999985</v>
      </c>
      <c r="G13" s="22">
        <f t="shared" si="3"/>
        <v>0.94095364678518045</v>
      </c>
      <c r="H13" s="25">
        <v>53033</v>
      </c>
      <c r="I13" s="25">
        <v>59109.999999999993</v>
      </c>
      <c r="J13" s="22">
        <f t="shared" si="4"/>
        <v>0.89719167653527332</v>
      </c>
    </row>
    <row r="14" spans="1:10" ht="13.35" customHeight="1" x14ac:dyDescent="0.2">
      <c r="A14" s="13" t="s">
        <v>40</v>
      </c>
      <c r="B14" s="1">
        <f t="shared" si="1"/>
        <v>175011</v>
      </c>
      <c r="C14" s="1">
        <f t="shared" si="0"/>
        <v>190389.99999999994</v>
      </c>
      <c r="D14" s="22">
        <f t="shared" si="2"/>
        <v>0.91922369872367271</v>
      </c>
      <c r="E14" s="25">
        <v>91609</v>
      </c>
      <c r="F14" s="25">
        <v>96519.999999999956</v>
      </c>
      <c r="G14" s="22">
        <f t="shared" si="3"/>
        <v>0.94911935350186538</v>
      </c>
      <c r="H14" s="25">
        <v>83402</v>
      </c>
      <c r="I14" s="25">
        <v>93869.999999999985</v>
      </c>
      <c r="J14" s="22">
        <f t="shared" si="4"/>
        <v>0.8884840737189732</v>
      </c>
    </row>
    <row r="15" spans="1:10" ht="13.35" customHeight="1" x14ac:dyDescent="0.2">
      <c r="A15" s="13" t="s">
        <v>9</v>
      </c>
      <c r="B15" s="1">
        <f t="shared" si="1"/>
        <v>155150</v>
      </c>
      <c r="C15" s="1">
        <f t="shared" si="0"/>
        <v>165939.99999999997</v>
      </c>
      <c r="D15" s="22">
        <f t="shared" si="2"/>
        <v>0.93497649752922762</v>
      </c>
      <c r="E15" s="25">
        <v>79573</v>
      </c>
      <c r="F15" s="25">
        <v>83379.999999999985</v>
      </c>
      <c r="G15" s="22">
        <f t="shared" si="3"/>
        <v>0.9543415687215161</v>
      </c>
      <c r="H15" s="25">
        <v>75577</v>
      </c>
      <c r="I15" s="25">
        <v>82559.999999999985</v>
      </c>
      <c r="J15" s="22">
        <f t="shared" si="4"/>
        <v>0.91541908914728698</v>
      </c>
    </row>
    <row r="16" spans="1:10" ht="13.35" customHeight="1" x14ac:dyDescent="0.2">
      <c r="A16" s="13" t="s">
        <v>10</v>
      </c>
      <c r="B16" s="1">
        <f t="shared" si="1"/>
        <v>190068</v>
      </c>
      <c r="C16" s="1">
        <f t="shared" si="0"/>
        <v>201750</v>
      </c>
      <c r="D16" s="22">
        <f t="shared" si="2"/>
        <v>0.94209665427509293</v>
      </c>
      <c r="E16" s="25">
        <v>97507</v>
      </c>
      <c r="F16" s="25">
        <v>101170.00000000001</v>
      </c>
      <c r="G16" s="22">
        <f t="shared" si="3"/>
        <v>0.96379361470791725</v>
      </c>
      <c r="H16" s="25">
        <v>92561</v>
      </c>
      <c r="I16" s="25">
        <v>100579.99999999999</v>
      </c>
      <c r="J16" s="22">
        <f t="shared" si="4"/>
        <v>0.92027241996420772</v>
      </c>
    </row>
    <row r="17" spans="1:13" ht="13.35" customHeight="1" x14ac:dyDescent="0.2">
      <c r="A17" s="13" t="s">
        <v>11</v>
      </c>
      <c r="B17" s="1">
        <f t="shared" si="1"/>
        <v>60297</v>
      </c>
      <c r="C17" s="1">
        <f t="shared" si="0"/>
        <v>62485</v>
      </c>
      <c r="D17" s="22">
        <f t="shared" si="2"/>
        <v>0.96498359606305517</v>
      </c>
      <c r="E17" s="25">
        <v>30370</v>
      </c>
      <c r="F17" s="25">
        <v>31165</v>
      </c>
      <c r="G17" s="22">
        <f t="shared" si="3"/>
        <v>0.97449061447136209</v>
      </c>
      <c r="H17" s="25">
        <v>29927</v>
      </c>
      <c r="I17" s="25">
        <v>31319.999999999996</v>
      </c>
      <c r="J17" s="22">
        <f t="shared" si="4"/>
        <v>0.95552362707535132</v>
      </c>
    </row>
    <row r="18" spans="1:13" ht="13.35" customHeight="1" x14ac:dyDescent="0.2">
      <c r="A18" s="13" t="s">
        <v>12</v>
      </c>
      <c r="B18" s="1">
        <f t="shared" si="1"/>
        <v>329026</v>
      </c>
      <c r="C18" s="1">
        <f t="shared" si="0"/>
        <v>354270</v>
      </c>
      <c r="D18" s="22">
        <f t="shared" si="2"/>
        <v>0.92874361362802382</v>
      </c>
      <c r="E18" s="25">
        <v>168780</v>
      </c>
      <c r="F18" s="25">
        <v>177669.99999999994</v>
      </c>
      <c r="G18" s="22">
        <f t="shared" si="3"/>
        <v>0.94996341532053841</v>
      </c>
      <c r="H18" s="25">
        <v>160246</v>
      </c>
      <c r="I18" s="25">
        <v>176600.00000000003</v>
      </c>
      <c r="J18" s="22">
        <f t="shared" si="4"/>
        <v>0.90739524348810852</v>
      </c>
    </row>
    <row r="19" spans="1:13" ht="13.35" customHeight="1" x14ac:dyDescent="0.2">
      <c r="A19" s="13" t="s">
        <v>45</v>
      </c>
      <c r="B19" s="1">
        <f t="shared" si="1"/>
        <v>48965</v>
      </c>
      <c r="C19" s="1">
        <f t="shared" si="0"/>
        <v>51995.000000000007</v>
      </c>
      <c r="D19" s="22">
        <f t="shared" si="2"/>
        <v>0.94172516588133459</v>
      </c>
      <c r="E19" s="25">
        <v>25193</v>
      </c>
      <c r="F19" s="25">
        <v>26225.000000000004</v>
      </c>
      <c r="G19" s="22">
        <f t="shared" si="3"/>
        <v>0.96064823641563379</v>
      </c>
      <c r="H19" s="25">
        <v>23772</v>
      </c>
      <c r="I19" s="25">
        <v>25770.000000000004</v>
      </c>
      <c r="J19" s="22">
        <f t="shared" si="4"/>
        <v>0.92246798603026758</v>
      </c>
    </row>
    <row r="20" spans="1:13" ht="13.35" customHeight="1" x14ac:dyDescent="0.2">
      <c r="A20" s="13" t="s">
        <v>13</v>
      </c>
      <c r="B20" s="1">
        <f t="shared" si="1"/>
        <v>119788</v>
      </c>
      <c r="C20" s="1">
        <f t="shared" si="0"/>
        <v>127624.99999999999</v>
      </c>
      <c r="D20" s="22">
        <f t="shared" si="2"/>
        <v>0.93859353574926552</v>
      </c>
      <c r="E20" s="25">
        <v>61827</v>
      </c>
      <c r="F20" s="25">
        <v>63989.999999999985</v>
      </c>
      <c r="G20" s="22">
        <f t="shared" si="3"/>
        <v>0.9661978434130335</v>
      </c>
      <c r="H20" s="25">
        <v>57961</v>
      </c>
      <c r="I20" s="25">
        <v>63635</v>
      </c>
      <c r="J20" s="22">
        <f t="shared" si="4"/>
        <v>0.91083523218354678</v>
      </c>
    </row>
    <row r="21" spans="1:13" ht="13.35" customHeight="1" x14ac:dyDescent="0.2">
      <c r="A21" s="13" t="s">
        <v>14</v>
      </c>
      <c r="B21" s="1">
        <f t="shared" si="1"/>
        <v>421614</v>
      </c>
      <c r="C21" s="1">
        <f t="shared" si="0"/>
        <v>451869.99999999988</v>
      </c>
      <c r="D21" s="22">
        <f t="shared" si="2"/>
        <v>0.93304268926903777</v>
      </c>
      <c r="E21" s="25">
        <v>216886</v>
      </c>
      <c r="F21" s="25">
        <v>227750</v>
      </c>
      <c r="G21" s="22">
        <f t="shared" si="3"/>
        <v>0.95229857299670695</v>
      </c>
      <c r="H21" s="25">
        <v>204728</v>
      </c>
      <c r="I21" s="25">
        <v>224119.99999999991</v>
      </c>
      <c r="J21" s="22">
        <f t="shared" si="4"/>
        <v>0.91347492414777831</v>
      </c>
    </row>
    <row r="22" spans="1:13" ht="13.35" customHeight="1" x14ac:dyDescent="0.2">
      <c r="A22" s="13" t="s">
        <v>15</v>
      </c>
      <c r="B22" s="1">
        <f t="shared" si="1"/>
        <v>48506</v>
      </c>
      <c r="C22" s="1">
        <f t="shared" si="0"/>
        <v>50600</v>
      </c>
      <c r="D22" s="22">
        <f t="shared" si="2"/>
        <v>0.95861660079051381</v>
      </c>
      <c r="E22" s="25">
        <v>25056</v>
      </c>
      <c r="F22" s="25">
        <v>25705.000000000004</v>
      </c>
      <c r="G22" s="22">
        <f t="shared" si="3"/>
        <v>0.9747519937755299</v>
      </c>
      <c r="H22" s="25">
        <v>23450</v>
      </c>
      <c r="I22" s="25">
        <v>24895</v>
      </c>
      <c r="J22" s="22">
        <f t="shared" si="4"/>
        <v>0.94195621610765212</v>
      </c>
    </row>
    <row r="23" spans="1:13" ht="13.35" customHeight="1" x14ac:dyDescent="0.2">
      <c r="A23" s="13" t="s">
        <v>46</v>
      </c>
      <c r="B23" s="1">
        <f t="shared" si="1"/>
        <v>609870</v>
      </c>
      <c r="C23" s="1">
        <f t="shared" si="0"/>
        <v>644490</v>
      </c>
      <c r="D23" s="22">
        <f t="shared" si="2"/>
        <v>0.94628310757343015</v>
      </c>
      <c r="E23" s="25">
        <v>315633</v>
      </c>
      <c r="F23" s="25">
        <v>325899.99999999988</v>
      </c>
      <c r="G23" s="22">
        <f t="shared" si="3"/>
        <v>0.96849647131021821</v>
      </c>
      <c r="H23" s="25">
        <v>294237</v>
      </c>
      <c r="I23" s="25">
        <v>318590.00000000006</v>
      </c>
      <c r="J23" s="22">
        <f t="shared" si="4"/>
        <v>0.92356006152107706</v>
      </c>
    </row>
    <row r="24" spans="1:13" ht="13.35" customHeight="1" x14ac:dyDescent="0.2">
      <c r="A24" s="13" t="s">
        <v>16</v>
      </c>
      <c r="B24" s="1">
        <f t="shared" si="1"/>
        <v>31770</v>
      </c>
      <c r="C24" s="1">
        <f t="shared" si="0"/>
        <v>32745.000000000004</v>
      </c>
      <c r="D24" s="22">
        <f t="shared" si="2"/>
        <v>0.97022446174988541</v>
      </c>
      <c r="E24" s="25">
        <v>15690</v>
      </c>
      <c r="F24" s="25">
        <v>16045</v>
      </c>
      <c r="G24" s="22">
        <f t="shared" si="3"/>
        <v>0.97787472732938607</v>
      </c>
      <c r="H24" s="25">
        <v>16080</v>
      </c>
      <c r="I24" s="25">
        <v>16700.000000000004</v>
      </c>
      <c r="J24" s="22">
        <f t="shared" si="4"/>
        <v>0.96287425149700578</v>
      </c>
    </row>
    <row r="25" spans="1:13" ht="13.35" customHeight="1" x14ac:dyDescent="0.2">
      <c r="A25" s="13" t="s">
        <v>17</v>
      </c>
      <c r="B25" s="1">
        <f t="shared" si="1"/>
        <v>65486</v>
      </c>
      <c r="C25" s="1">
        <f t="shared" si="0"/>
        <v>69560</v>
      </c>
      <c r="D25" s="22">
        <f t="shared" si="2"/>
        <v>0.94143185738930424</v>
      </c>
      <c r="E25" s="25">
        <v>33886</v>
      </c>
      <c r="F25" s="25">
        <v>35159.999999999993</v>
      </c>
      <c r="G25" s="22">
        <f t="shared" si="3"/>
        <v>0.96376564277588184</v>
      </c>
      <c r="H25" s="25">
        <v>31600</v>
      </c>
      <c r="I25" s="25">
        <v>34400</v>
      </c>
      <c r="J25" s="22">
        <f t="shared" si="4"/>
        <v>0.91860465116279066</v>
      </c>
    </row>
    <row r="26" spans="1:13" ht="13.35" customHeight="1" x14ac:dyDescent="0.2">
      <c r="A26" s="19" t="s">
        <v>18</v>
      </c>
      <c r="B26" s="20">
        <f t="shared" ref="B26" si="5">E26+H26</f>
        <v>4845664</v>
      </c>
      <c r="C26" s="20">
        <f t="shared" ref="C26" si="6">F26+I26</f>
        <v>5173960</v>
      </c>
      <c r="D26" s="21">
        <f t="shared" si="2"/>
        <v>0.93654840779596282</v>
      </c>
      <c r="E26" s="20">
        <v>2497385</v>
      </c>
      <c r="F26" s="20">
        <v>2604490</v>
      </c>
      <c r="G26" s="21">
        <f t="shared" si="3"/>
        <v>0.95887678585826785</v>
      </c>
      <c r="H26" s="20">
        <v>2348279</v>
      </c>
      <c r="I26" s="20">
        <v>2569470</v>
      </c>
      <c r="J26" s="21">
        <f t="shared" si="4"/>
        <v>0.91391571024374674</v>
      </c>
    </row>
    <row r="28" spans="1:13" x14ac:dyDescent="0.2">
      <c r="A28" s="3" t="s">
        <v>35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Dec 2021. </v>
      </c>
    </row>
    <row r="30" spans="1:13" x14ac:dyDescent="0.2">
      <c r="A30" s="3" t="s">
        <v>50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8 B6:D25 G6:G25 J6:XFD25 B31:XFD31 B29:XFD29 D26 A33:XFD35 B32:XFD32 G26 J26:XFD26 B30:XFD30 A37:XFD1048576 B36:XFD36 B5:XFD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1" sqref="A31"/>
    </sheetView>
  </sheetViews>
  <sheetFormatPr defaultColWidth="9.140625" defaultRowHeight="12" x14ac:dyDescent="0.2"/>
  <cols>
    <col min="1" max="1" width="27.570312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(January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35" customHeight="1" x14ac:dyDescent="0.2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45" customHeight="1" x14ac:dyDescent="0.2">
      <c r="A5" s="16" t="s">
        <v>49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35" customHeight="1" x14ac:dyDescent="0.2">
      <c r="A6" s="13" t="s">
        <v>3</v>
      </c>
      <c r="B6" s="1">
        <f>E6+H6+K6+N6+Q6+T6</f>
        <v>462065</v>
      </c>
      <c r="C6" s="1">
        <f t="shared" ref="C6:C26" si="0">F6+I6+L6+O6+R6+U6</f>
        <v>498670</v>
      </c>
      <c r="D6" s="22">
        <f>IF(B6=0,"",B6/C6)</f>
        <v>0.92659474201375658</v>
      </c>
      <c r="E6" s="1">
        <v>23606</v>
      </c>
      <c r="F6" s="25">
        <v>22460.000000000007</v>
      </c>
      <c r="G6" s="22">
        <f>IF(E6=0,"",E6/F6)</f>
        <v>1.0510240427426534</v>
      </c>
      <c r="H6" s="1">
        <v>52348</v>
      </c>
      <c r="I6" s="25">
        <v>50739.999999999985</v>
      </c>
      <c r="J6" s="22">
        <f>IF(H6=0,"",H6/I6)</f>
        <v>1.0316909735908557</v>
      </c>
      <c r="K6" s="1">
        <v>56726</v>
      </c>
      <c r="L6" s="25">
        <v>73200</v>
      </c>
      <c r="M6" s="22">
        <f>IF(K6=0,"",K6/L6)</f>
        <v>0.77494535519125685</v>
      </c>
      <c r="N6" s="1">
        <v>150437</v>
      </c>
      <c r="O6" s="25">
        <v>177960.00000000003</v>
      </c>
      <c r="P6" s="22">
        <f>IF(N6=0,"",N6/O6)</f>
        <v>0.84534164980894566</v>
      </c>
      <c r="Q6" s="1">
        <v>113206</v>
      </c>
      <c r="R6" s="25">
        <v>110880.00000000003</v>
      </c>
      <c r="S6" s="22">
        <f>IF(Q6=0,"",Q6/R6)</f>
        <v>1.0209776334776333</v>
      </c>
      <c r="T6" s="1">
        <v>65742</v>
      </c>
      <c r="U6" s="25">
        <v>63430.000000000007</v>
      </c>
      <c r="V6" s="22">
        <f>IF(T6=0,"",T6/U6)</f>
        <v>1.0364496295128487</v>
      </c>
    </row>
    <row r="7" spans="1:22" ht="13.35" customHeight="1" x14ac:dyDescent="0.2">
      <c r="A7" s="13" t="s">
        <v>4</v>
      </c>
      <c r="B7" s="1">
        <f t="shared" ref="B7:B26" si="1">E7+H7+K7+N7+Q7+T7</f>
        <v>255789</v>
      </c>
      <c r="C7" s="1">
        <f t="shared" si="0"/>
        <v>274070</v>
      </c>
      <c r="D7" s="22">
        <f t="shared" ref="D7:D26" si="2">IF(B7=0,"",B7/C7)</f>
        <v>0.93329806253876746</v>
      </c>
      <c r="E7" s="1">
        <v>15978</v>
      </c>
      <c r="F7" s="25">
        <v>17180</v>
      </c>
      <c r="G7" s="22">
        <f t="shared" ref="G7:G26" si="3">IF(E7=0,"",E7/F7)</f>
        <v>0.93003492433061696</v>
      </c>
      <c r="H7" s="1">
        <v>34652</v>
      </c>
      <c r="I7" s="25">
        <v>36680</v>
      </c>
      <c r="J7" s="22">
        <f t="shared" ref="J7:J26" si="4">IF(H7=0,"",H7/I7)</f>
        <v>0.94471101417666303</v>
      </c>
      <c r="K7" s="1">
        <v>27640</v>
      </c>
      <c r="L7" s="25">
        <v>28450.000000000007</v>
      </c>
      <c r="M7" s="22">
        <f t="shared" ref="M7:M26" si="5">IF(K7=0,"",K7/L7)</f>
        <v>0.97152899824253047</v>
      </c>
      <c r="N7" s="1">
        <v>60331</v>
      </c>
      <c r="O7" s="25">
        <v>64639.999999999993</v>
      </c>
      <c r="P7" s="22">
        <f t="shared" ref="P7:P26" si="6">IF(N7=0,"",N7/O7)</f>
        <v>0.93333849009901004</v>
      </c>
      <c r="Q7" s="1">
        <v>63364</v>
      </c>
      <c r="R7" s="25">
        <v>69709.999999999985</v>
      </c>
      <c r="S7" s="22">
        <f t="shared" ref="S7:S26" si="7">IF(Q7=0,"",Q7/R7)</f>
        <v>0.908965715105437</v>
      </c>
      <c r="T7" s="1">
        <v>53824</v>
      </c>
      <c r="U7" s="25">
        <v>57410</v>
      </c>
      <c r="V7" s="22">
        <f t="shared" ref="V7:V26" si="8">IF(T7=0,"",T7/U7)</f>
        <v>0.93753701445741155</v>
      </c>
    </row>
    <row r="8" spans="1:22" ht="13.35" customHeight="1" x14ac:dyDescent="0.2">
      <c r="A8" s="13" t="s">
        <v>5</v>
      </c>
      <c r="B8" s="1">
        <f t="shared" si="1"/>
        <v>570076</v>
      </c>
      <c r="C8" s="1">
        <f t="shared" si="0"/>
        <v>594320</v>
      </c>
      <c r="D8" s="22">
        <f t="shared" si="2"/>
        <v>0.95920716112531967</v>
      </c>
      <c r="E8" s="1">
        <v>33178</v>
      </c>
      <c r="F8" s="25">
        <v>33300.000000000007</v>
      </c>
      <c r="G8" s="22">
        <f t="shared" si="3"/>
        <v>0.99633633633633611</v>
      </c>
      <c r="H8" s="1">
        <v>69588</v>
      </c>
      <c r="I8" s="25">
        <v>69940</v>
      </c>
      <c r="J8" s="22">
        <f t="shared" si="4"/>
        <v>0.99496711466971688</v>
      </c>
      <c r="K8" s="1">
        <v>69302</v>
      </c>
      <c r="L8" s="25">
        <v>76350</v>
      </c>
      <c r="M8" s="22">
        <f t="shared" si="5"/>
        <v>0.90768827766863125</v>
      </c>
      <c r="N8" s="1">
        <v>153614</v>
      </c>
      <c r="O8" s="25">
        <v>166349.99999999994</v>
      </c>
      <c r="P8" s="22">
        <f t="shared" si="6"/>
        <v>0.92343853321310521</v>
      </c>
      <c r="Q8" s="1">
        <v>144912</v>
      </c>
      <c r="R8" s="25">
        <v>150590</v>
      </c>
      <c r="S8" s="22">
        <f t="shared" si="7"/>
        <v>0.96229497310578394</v>
      </c>
      <c r="T8" s="1">
        <v>99482</v>
      </c>
      <c r="U8" s="25">
        <v>97790</v>
      </c>
      <c r="V8" s="22">
        <f t="shared" si="8"/>
        <v>1.0173023826567134</v>
      </c>
    </row>
    <row r="9" spans="1:22" ht="13.35" customHeight="1" x14ac:dyDescent="0.2">
      <c r="A9" s="13" t="s">
        <v>39</v>
      </c>
      <c r="B9" s="1">
        <f t="shared" si="1"/>
        <v>302056</v>
      </c>
      <c r="C9" s="1">
        <f t="shared" si="0"/>
        <v>329130</v>
      </c>
      <c r="D9" s="22">
        <f t="shared" si="2"/>
        <v>0.9177407103576094</v>
      </c>
      <c r="E9" s="1">
        <v>14722</v>
      </c>
      <c r="F9" s="25">
        <v>16410</v>
      </c>
      <c r="G9" s="22">
        <f t="shared" si="3"/>
        <v>0.89713589274832417</v>
      </c>
      <c r="H9" s="1">
        <v>35319</v>
      </c>
      <c r="I9" s="25">
        <v>37150.000000000007</v>
      </c>
      <c r="J9" s="22">
        <f t="shared" si="4"/>
        <v>0.95071332436069966</v>
      </c>
      <c r="K9" s="1">
        <v>41445</v>
      </c>
      <c r="L9" s="25">
        <v>49230</v>
      </c>
      <c r="M9" s="22">
        <f t="shared" si="5"/>
        <v>0.84186471663619744</v>
      </c>
      <c r="N9" s="1">
        <v>88787</v>
      </c>
      <c r="O9" s="25">
        <v>98060.000000000029</v>
      </c>
      <c r="P9" s="22">
        <f t="shared" si="6"/>
        <v>0.90543544768509054</v>
      </c>
      <c r="Q9" s="1">
        <v>76818</v>
      </c>
      <c r="R9" s="25">
        <v>81290</v>
      </c>
      <c r="S9" s="22">
        <f t="shared" si="7"/>
        <v>0.94498708328207648</v>
      </c>
      <c r="T9" s="1">
        <v>44965</v>
      </c>
      <c r="U9" s="25">
        <v>46989.999999999993</v>
      </c>
      <c r="V9" s="22">
        <f t="shared" si="8"/>
        <v>0.9569057246222602</v>
      </c>
    </row>
    <row r="10" spans="1:22" ht="13.35" customHeight="1" x14ac:dyDescent="0.2">
      <c r="A10" s="13" t="s">
        <v>6</v>
      </c>
      <c r="B10" s="1">
        <f t="shared" si="1"/>
        <v>571016</v>
      </c>
      <c r="C10" s="1">
        <f t="shared" si="0"/>
        <v>609760</v>
      </c>
      <c r="D10" s="22">
        <f t="shared" si="2"/>
        <v>0.9364602466544214</v>
      </c>
      <c r="E10" s="1">
        <v>41115</v>
      </c>
      <c r="F10" s="25">
        <v>41749.999999999993</v>
      </c>
      <c r="G10" s="22">
        <f t="shared" si="3"/>
        <v>0.98479041916167687</v>
      </c>
      <c r="H10" s="1">
        <v>84769</v>
      </c>
      <c r="I10" s="25">
        <v>90510.000000000015</v>
      </c>
      <c r="J10" s="22">
        <f t="shared" si="4"/>
        <v>0.93657054469119416</v>
      </c>
      <c r="K10" s="1">
        <v>74334</v>
      </c>
      <c r="L10" s="25">
        <v>82120.000000000015</v>
      </c>
      <c r="M10" s="22">
        <f t="shared" si="5"/>
        <v>0.90518753044325362</v>
      </c>
      <c r="N10" s="1">
        <v>166660</v>
      </c>
      <c r="O10" s="25">
        <v>179480.00000000003</v>
      </c>
      <c r="P10" s="22">
        <f t="shared" si="6"/>
        <v>0.92857142857142838</v>
      </c>
      <c r="Q10" s="1">
        <v>131753</v>
      </c>
      <c r="R10" s="25">
        <v>141399.99999999997</v>
      </c>
      <c r="S10" s="22">
        <f t="shared" si="7"/>
        <v>0.93177510608203695</v>
      </c>
      <c r="T10" s="1">
        <v>72385</v>
      </c>
      <c r="U10" s="25">
        <v>74500</v>
      </c>
      <c r="V10" s="22">
        <f t="shared" si="8"/>
        <v>0.97161073825503352</v>
      </c>
    </row>
    <row r="11" spans="1:22" ht="13.35" customHeight="1" x14ac:dyDescent="0.2">
      <c r="A11" s="13" t="s">
        <v>44</v>
      </c>
      <c r="B11" s="1">
        <f t="shared" si="1"/>
        <v>168668</v>
      </c>
      <c r="C11" s="1">
        <f t="shared" si="0"/>
        <v>183310</v>
      </c>
      <c r="D11" s="22">
        <f t="shared" si="2"/>
        <v>0.92012437946647752</v>
      </c>
      <c r="E11" s="1">
        <v>10081</v>
      </c>
      <c r="F11" s="25">
        <v>11169.999999999998</v>
      </c>
      <c r="G11" s="22">
        <f t="shared" si="3"/>
        <v>0.90250671441360808</v>
      </c>
      <c r="H11" s="1">
        <v>23542</v>
      </c>
      <c r="I11" s="25">
        <v>25399.999999999996</v>
      </c>
      <c r="J11" s="22">
        <f t="shared" si="4"/>
        <v>0.92685039370078759</v>
      </c>
      <c r="K11" s="1">
        <v>19312</v>
      </c>
      <c r="L11" s="25">
        <v>20540</v>
      </c>
      <c r="M11" s="22">
        <f t="shared" si="5"/>
        <v>0.94021421616358325</v>
      </c>
      <c r="N11" s="1">
        <v>38252</v>
      </c>
      <c r="O11" s="25">
        <v>42220</v>
      </c>
      <c r="P11" s="22">
        <f t="shared" si="6"/>
        <v>0.90601610611084793</v>
      </c>
      <c r="Q11" s="1">
        <v>43509</v>
      </c>
      <c r="R11" s="25">
        <v>47790.000000000007</v>
      </c>
      <c r="S11" s="22">
        <f t="shared" si="7"/>
        <v>0.91042059008160692</v>
      </c>
      <c r="T11" s="1">
        <v>33972</v>
      </c>
      <c r="U11" s="25">
        <v>36190</v>
      </c>
      <c r="V11" s="22">
        <f t="shared" si="8"/>
        <v>0.93871235147830889</v>
      </c>
    </row>
    <row r="12" spans="1:22" ht="13.35" customHeight="1" x14ac:dyDescent="0.2">
      <c r="A12" s="13" t="s">
        <v>7</v>
      </c>
      <c r="B12" s="1">
        <f t="shared" si="1"/>
        <v>150774</v>
      </c>
      <c r="C12" s="1">
        <f t="shared" si="0"/>
        <v>161680</v>
      </c>
      <c r="D12" s="22">
        <f t="shared" si="2"/>
        <v>0.9325457694210787</v>
      </c>
      <c r="E12" s="1">
        <v>9642</v>
      </c>
      <c r="F12" s="25">
        <v>10440</v>
      </c>
      <c r="G12" s="22">
        <f t="shared" si="3"/>
        <v>0.92356321839080457</v>
      </c>
      <c r="H12" s="1">
        <v>19856</v>
      </c>
      <c r="I12" s="25">
        <v>20879.999999999996</v>
      </c>
      <c r="J12" s="22">
        <f t="shared" si="4"/>
        <v>0.95095785440613045</v>
      </c>
      <c r="K12" s="1">
        <v>16981</v>
      </c>
      <c r="L12" s="25">
        <v>18460</v>
      </c>
      <c r="M12" s="22">
        <f t="shared" si="5"/>
        <v>0.91988082340195021</v>
      </c>
      <c r="N12" s="1">
        <v>42590</v>
      </c>
      <c r="O12" s="25">
        <v>45910</v>
      </c>
      <c r="P12" s="22">
        <f t="shared" si="6"/>
        <v>0.92768460030494448</v>
      </c>
      <c r="Q12" s="1">
        <v>38088</v>
      </c>
      <c r="R12" s="25">
        <v>41030.000000000007</v>
      </c>
      <c r="S12" s="22">
        <f t="shared" si="7"/>
        <v>0.92829636851084552</v>
      </c>
      <c r="T12" s="1">
        <v>23617</v>
      </c>
      <c r="U12" s="25">
        <v>24959.999999999993</v>
      </c>
      <c r="V12" s="22">
        <f t="shared" si="8"/>
        <v>0.94619391025641053</v>
      </c>
    </row>
    <row r="13" spans="1:22" ht="13.35" customHeight="1" x14ac:dyDescent="0.2">
      <c r="A13" s="13" t="s">
        <v>8</v>
      </c>
      <c r="B13" s="1">
        <f t="shared" si="1"/>
        <v>109669</v>
      </c>
      <c r="C13" s="1">
        <f t="shared" si="0"/>
        <v>119300</v>
      </c>
      <c r="D13" s="22">
        <f t="shared" si="2"/>
        <v>0.91927074601844094</v>
      </c>
      <c r="E13" s="1">
        <v>7533</v>
      </c>
      <c r="F13" s="25">
        <v>7719.9999999999991</v>
      </c>
      <c r="G13" s="22">
        <f t="shared" si="3"/>
        <v>0.97577720207253893</v>
      </c>
      <c r="H13" s="1">
        <v>15718</v>
      </c>
      <c r="I13" s="25">
        <v>16840</v>
      </c>
      <c r="J13" s="22">
        <f t="shared" si="4"/>
        <v>0.93337292161520191</v>
      </c>
      <c r="K13" s="1">
        <v>12391</v>
      </c>
      <c r="L13" s="25">
        <v>13860.000000000004</v>
      </c>
      <c r="M13" s="22">
        <f t="shared" si="5"/>
        <v>0.89401154401154381</v>
      </c>
      <c r="N13" s="1">
        <v>26451</v>
      </c>
      <c r="O13" s="25">
        <v>29700.000000000004</v>
      </c>
      <c r="P13" s="22">
        <f t="shared" si="6"/>
        <v>0.89060606060606051</v>
      </c>
      <c r="Q13" s="1">
        <v>27894</v>
      </c>
      <c r="R13" s="25">
        <v>30419.999999999996</v>
      </c>
      <c r="S13" s="22">
        <f t="shared" si="7"/>
        <v>0.91696252465483241</v>
      </c>
      <c r="T13" s="1">
        <v>19682</v>
      </c>
      <c r="U13" s="25">
        <v>20760</v>
      </c>
      <c r="V13" s="22">
        <f t="shared" si="8"/>
        <v>0.94807321772639697</v>
      </c>
    </row>
    <row r="14" spans="1:22" ht="13.35" customHeight="1" x14ac:dyDescent="0.2">
      <c r="A14" s="13" t="s">
        <v>40</v>
      </c>
      <c r="B14" s="1">
        <f t="shared" si="1"/>
        <v>175011</v>
      </c>
      <c r="C14" s="1">
        <f t="shared" si="0"/>
        <v>190390</v>
      </c>
      <c r="D14" s="22">
        <f t="shared" si="2"/>
        <v>0.91922369872367249</v>
      </c>
      <c r="E14" s="1">
        <v>10934</v>
      </c>
      <c r="F14" s="25">
        <v>11580</v>
      </c>
      <c r="G14" s="22">
        <f t="shared" si="3"/>
        <v>0.94421416234887734</v>
      </c>
      <c r="H14" s="1">
        <v>23535</v>
      </c>
      <c r="I14" s="25">
        <v>24920.000000000004</v>
      </c>
      <c r="J14" s="22">
        <f t="shared" si="4"/>
        <v>0.94442215088282488</v>
      </c>
      <c r="K14" s="1">
        <v>20957</v>
      </c>
      <c r="L14" s="25">
        <v>24760</v>
      </c>
      <c r="M14" s="22">
        <f t="shared" si="5"/>
        <v>0.84640549273021004</v>
      </c>
      <c r="N14" s="1">
        <v>41002</v>
      </c>
      <c r="O14" s="25">
        <v>45589.999999999993</v>
      </c>
      <c r="P14" s="22">
        <f t="shared" si="6"/>
        <v>0.8993638955911385</v>
      </c>
      <c r="Q14" s="1">
        <v>43560</v>
      </c>
      <c r="R14" s="25">
        <v>47150.000000000007</v>
      </c>
      <c r="S14" s="22">
        <f t="shared" si="7"/>
        <v>0.92386002120890764</v>
      </c>
      <c r="T14" s="1">
        <v>35023</v>
      </c>
      <c r="U14" s="25">
        <v>36390</v>
      </c>
      <c r="V14" s="22">
        <f t="shared" si="8"/>
        <v>0.9624347348172575</v>
      </c>
    </row>
    <row r="15" spans="1:22" ht="13.35" customHeight="1" x14ac:dyDescent="0.2">
      <c r="A15" s="13" t="s">
        <v>9</v>
      </c>
      <c r="B15" s="1">
        <f t="shared" si="1"/>
        <v>155150</v>
      </c>
      <c r="C15" s="1">
        <f t="shared" si="0"/>
        <v>165940</v>
      </c>
      <c r="D15" s="22">
        <f t="shared" si="2"/>
        <v>0.9349764975292274</v>
      </c>
      <c r="E15" s="1">
        <v>7504</v>
      </c>
      <c r="F15" s="25">
        <v>8230</v>
      </c>
      <c r="G15" s="22">
        <f t="shared" si="3"/>
        <v>0.91178614823815307</v>
      </c>
      <c r="H15" s="1">
        <v>18703</v>
      </c>
      <c r="I15" s="25">
        <v>19460</v>
      </c>
      <c r="J15" s="22">
        <f t="shared" si="4"/>
        <v>0.96109969167523124</v>
      </c>
      <c r="K15" s="1">
        <v>15354</v>
      </c>
      <c r="L15" s="25">
        <v>16190.000000000004</v>
      </c>
      <c r="M15" s="22">
        <f t="shared" si="5"/>
        <v>0.94836318715256307</v>
      </c>
      <c r="N15" s="1">
        <v>33235</v>
      </c>
      <c r="O15" s="25">
        <v>36190.000000000007</v>
      </c>
      <c r="P15" s="22">
        <f t="shared" si="6"/>
        <v>0.91834760983697139</v>
      </c>
      <c r="Q15" s="1">
        <v>43974</v>
      </c>
      <c r="R15" s="25">
        <v>47240</v>
      </c>
      <c r="S15" s="22">
        <f t="shared" si="7"/>
        <v>0.93086367485182053</v>
      </c>
      <c r="T15" s="1">
        <v>36380</v>
      </c>
      <c r="U15" s="25">
        <v>38630</v>
      </c>
      <c r="V15" s="22">
        <f t="shared" si="8"/>
        <v>0.94175511260678224</v>
      </c>
    </row>
    <row r="16" spans="1:22" ht="13.35" customHeight="1" x14ac:dyDescent="0.2">
      <c r="A16" s="13" t="s">
        <v>10</v>
      </c>
      <c r="B16" s="1">
        <f t="shared" si="1"/>
        <v>190068</v>
      </c>
      <c r="C16" s="1">
        <f t="shared" si="0"/>
        <v>201749.99999999997</v>
      </c>
      <c r="D16" s="22">
        <f t="shared" si="2"/>
        <v>0.94209665427509304</v>
      </c>
      <c r="E16" s="1">
        <v>11709</v>
      </c>
      <c r="F16" s="25">
        <v>12500</v>
      </c>
      <c r="G16" s="22">
        <f t="shared" si="3"/>
        <v>0.93672</v>
      </c>
      <c r="H16" s="1">
        <v>25965</v>
      </c>
      <c r="I16" s="25">
        <v>28130.000000000004</v>
      </c>
      <c r="J16" s="22">
        <f t="shared" si="4"/>
        <v>0.9230359047280482</v>
      </c>
      <c r="K16" s="1">
        <v>19678</v>
      </c>
      <c r="L16" s="25">
        <v>20549.999999999996</v>
      </c>
      <c r="M16" s="22">
        <f t="shared" si="5"/>
        <v>0.95756690997566929</v>
      </c>
      <c r="N16" s="1">
        <v>40459</v>
      </c>
      <c r="O16" s="25">
        <v>43579.999999999985</v>
      </c>
      <c r="P16" s="22">
        <f t="shared" si="6"/>
        <v>0.92838458008260705</v>
      </c>
      <c r="Q16" s="1">
        <v>50298</v>
      </c>
      <c r="R16" s="25">
        <v>53439.999999999993</v>
      </c>
      <c r="S16" s="22">
        <f t="shared" si="7"/>
        <v>0.94120508982035944</v>
      </c>
      <c r="T16" s="1">
        <v>41959</v>
      </c>
      <c r="U16" s="25">
        <v>43550.000000000007</v>
      </c>
      <c r="V16" s="22">
        <f t="shared" si="8"/>
        <v>0.96346727898966689</v>
      </c>
    </row>
    <row r="17" spans="1:22" ht="13.35" customHeight="1" x14ac:dyDescent="0.2">
      <c r="A17" s="13" t="s">
        <v>11</v>
      </c>
      <c r="B17" s="1">
        <f t="shared" si="1"/>
        <v>60297</v>
      </c>
      <c r="C17" s="1">
        <f t="shared" si="0"/>
        <v>62485</v>
      </c>
      <c r="D17" s="22">
        <f t="shared" si="2"/>
        <v>0.96498359606305517</v>
      </c>
      <c r="E17" s="1">
        <v>3076</v>
      </c>
      <c r="F17" s="25">
        <v>3360</v>
      </c>
      <c r="G17" s="22">
        <f t="shared" si="3"/>
        <v>0.91547619047619044</v>
      </c>
      <c r="H17" s="1">
        <v>7370</v>
      </c>
      <c r="I17" s="25">
        <v>7450</v>
      </c>
      <c r="J17" s="22">
        <f t="shared" si="4"/>
        <v>0.98926174496644292</v>
      </c>
      <c r="K17" s="1">
        <v>6080</v>
      </c>
      <c r="L17" s="25">
        <v>6004.9999999999991</v>
      </c>
      <c r="M17" s="22">
        <f t="shared" si="5"/>
        <v>1.0124895920066612</v>
      </c>
      <c r="N17" s="1">
        <v>13594</v>
      </c>
      <c r="O17" s="25">
        <v>14565</v>
      </c>
      <c r="P17" s="22">
        <f t="shared" si="6"/>
        <v>0.93333333333333335</v>
      </c>
      <c r="Q17" s="1">
        <v>16351</v>
      </c>
      <c r="R17" s="25">
        <v>16785</v>
      </c>
      <c r="S17" s="22">
        <f t="shared" si="7"/>
        <v>0.97414358057789696</v>
      </c>
      <c r="T17" s="1">
        <v>13826</v>
      </c>
      <c r="U17" s="25">
        <v>14320</v>
      </c>
      <c r="V17" s="22">
        <f t="shared" si="8"/>
        <v>0.96550279329608935</v>
      </c>
    </row>
    <row r="18" spans="1:22" ht="13.35" customHeight="1" x14ac:dyDescent="0.2">
      <c r="A18" s="13" t="s">
        <v>12</v>
      </c>
      <c r="B18" s="1">
        <f t="shared" si="1"/>
        <v>329026</v>
      </c>
      <c r="C18" s="1">
        <f t="shared" si="0"/>
        <v>354270</v>
      </c>
      <c r="D18" s="22">
        <f t="shared" si="2"/>
        <v>0.92874361362802382</v>
      </c>
      <c r="E18" s="1">
        <v>17147</v>
      </c>
      <c r="F18" s="25">
        <v>18290</v>
      </c>
      <c r="G18" s="22">
        <f t="shared" si="3"/>
        <v>0.93750683433570259</v>
      </c>
      <c r="H18" s="1">
        <v>39289</v>
      </c>
      <c r="I18" s="25">
        <v>40480</v>
      </c>
      <c r="J18" s="22">
        <f t="shared" si="4"/>
        <v>0.97057806324110674</v>
      </c>
      <c r="K18" s="1">
        <v>43142</v>
      </c>
      <c r="L18" s="25">
        <v>49210.000000000007</v>
      </c>
      <c r="M18" s="22">
        <f t="shared" si="5"/>
        <v>0.87669172932330819</v>
      </c>
      <c r="N18" s="1">
        <v>84405</v>
      </c>
      <c r="O18" s="25">
        <v>93980</v>
      </c>
      <c r="P18" s="22">
        <f t="shared" si="6"/>
        <v>0.89811662055756547</v>
      </c>
      <c r="Q18" s="1">
        <v>84006</v>
      </c>
      <c r="R18" s="25">
        <v>88610</v>
      </c>
      <c r="S18" s="22">
        <f t="shared" si="7"/>
        <v>0.94804198171763909</v>
      </c>
      <c r="T18" s="1">
        <v>61037</v>
      </c>
      <c r="U18" s="25">
        <v>63700.000000000022</v>
      </c>
      <c r="V18" s="22">
        <f t="shared" si="8"/>
        <v>0.95819466248037644</v>
      </c>
    </row>
    <row r="19" spans="1:22" ht="13.35" customHeight="1" x14ac:dyDescent="0.2">
      <c r="A19" s="13" t="s">
        <v>45</v>
      </c>
      <c r="B19" s="1">
        <f t="shared" si="1"/>
        <v>48965</v>
      </c>
      <c r="C19" s="1">
        <f t="shared" si="0"/>
        <v>51995</v>
      </c>
      <c r="D19" s="22">
        <f t="shared" si="2"/>
        <v>0.9417251658813347</v>
      </c>
      <c r="E19" s="1">
        <v>3528</v>
      </c>
      <c r="F19" s="25">
        <v>3720</v>
      </c>
      <c r="G19" s="22">
        <f t="shared" si="3"/>
        <v>0.94838709677419353</v>
      </c>
      <c r="H19" s="1">
        <v>7385</v>
      </c>
      <c r="I19" s="25">
        <v>7984.9999999999991</v>
      </c>
      <c r="J19" s="22">
        <f t="shared" si="4"/>
        <v>0.92485911083281158</v>
      </c>
      <c r="K19" s="1">
        <v>6038</v>
      </c>
      <c r="L19" s="25">
        <v>6145.0000000000018</v>
      </c>
      <c r="M19" s="22">
        <f t="shared" si="5"/>
        <v>0.98258746948738784</v>
      </c>
      <c r="N19" s="1">
        <v>11671</v>
      </c>
      <c r="O19" s="25">
        <v>12415</v>
      </c>
      <c r="P19" s="22">
        <f t="shared" si="6"/>
        <v>0.94007249295207407</v>
      </c>
      <c r="Q19" s="1">
        <v>11937</v>
      </c>
      <c r="R19" s="25">
        <v>12895</v>
      </c>
      <c r="S19" s="22">
        <f t="shared" si="7"/>
        <v>0.92570763861962002</v>
      </c>
      <c r="T19" s="1">
        <v>8406</v>
      </c>
      <c r="U19" s="25">
        <v>8835</v>
      </c>
      <c r="V19" s="22">
        <f t="shared" si="8"/>
        <v>0.95144312393887942</v>
      </c>
    </row>
    <row r="20" spans="1:22" ht="13.35" customHeight="1" x14ac:dyDescent="0.2">
      <c r="A20" s="13" t="s">
        <v>13</v>
      </c>
      <c r="B20" s="1">
        <f t="shared" si="1"/>
        <v>119788</v>
      </c>
      <c r="C20" s="1">
        <f t="shared" si="0"/>
        <v>127625</v>
      </c>
      <c r="D20" s="22">
        <f t="shared" si="2"/>
        <v>0.93859353574926541</v>
      </c>
      <c r="E20" s="1">
        <v>7567</v>
      </c>
      <c r="F20" s="25">
        <v>8270</v>
      </c>
      <c r="G20" s="22">
        <f t="shared" si="3"/>
        <v>0.91499395405078598</v>
      </c>
      <c r="H20" s="1">
        <v>16659</v>
      </c>
      <c r="I20" s="25">
        <v>17920</v>
      </c>
      <c r="J20" s="22">
        <f t="shared" si="4"/>
        <v>0.92963169642857146</v>
      </c>
      <c r="K20" s="1">
        <v>12906</v>
      </c>
      <c r="L20" s="25">
        <v>13744.999999999998</v>
      </c>
      <c r="M20" s="22">
        <f t="shared" si="5"/>
        <v>0.9389596216806112</v>
      </c>
      <c r="N20" s="1">
        <v>28004</v>
      </c>
      <c r="O20" s="25">
        <v>30585</v>
      </c>
      <c r="P20" s="22">
        <f t="shared" si="6"/>
        <v>0.91561222821644594</v>
      </c>
      <c r="Q20" s="1">
        <v>31000</v>
      </c>
      <c r="R20" s="25">
        <v>33025</v>
      </c>
      <c r="S20" s="22">
        <f t="shared" si="7"/>
        <v>0.93868281604844817</v>
      </c>
      <c r="T20" s="1">
        <v>23652</v>
      </c>
      <c r="U20" s="25">
        <v>24080</v>
      </c>
      <c r="V20" s="22">
        <f t="shared" si="8"/>
        <v>0.98222591362126244</v>
      </c>
    </row>
    <row r="21" spans="1:22" ht="13.35" customHeight="1" x14ac:dyDescent="0.2">
      <c r="A21" s="13" t="s">
        <v>14</v>
      </c>
      <c r="B21" s="1">
        <f t="shared" si="1"/>
        <v>421614</v>
      </c>
      <c r="C21" s="1">
        <f t="shared" si="0"/>
        <v>451870</v>
      </c>
      <c r="D21" s="22">
        <f t="shared" si="2"/>
        <v>0.93304268926903755</v>
      </c>
      <c r="E21" s="1">
        <v>27665</v>
      </c>
      <c r="F21" s="25">
        <v>29079.999999999993</v>
      </c>
      <c r="G21" s="22">
        <f t="shared" si="3"/>
        <v>0.95134112792297132</v>
      </c>
      <c r="H21" s="1">
        <v>58711</v>
      </c>
      <c r="I21" s="25">
        <v>62159.999999999993</v>
      </c>
      <c r="J21" s="22">
        <f t="shared" si="4"/>
        <v>0.94451415701415709</v>
      </c>
      <c r="K21" s="1">
        <v>50085</v>
      </c>
      <c r="L21" s="25">
        <v>57080</v>
      </c>
      <c r="M21" s="22">
        <f t="shared" si="5"/>
        <v>0.87745269796776459</v>
      </c>
      <c r="N21" s="1">
        <v>108406</v>
      </c>
      <c r="O21" s="25">
        <v>115860</v>
      </c>
      <c r="P21" s="22">
        <f t="shared" si="6"/>
        <v>0.93566373209045395</v>
      </c>
      <c r="Q21" s="1">
        <v>101448</v>
      </c>
      <c r="R21" s="25">
        <v>109270.00000000003</v>
      </c>
      <c r="S21" s="22">
        <f t="shared" si="7"/>
        <v>0.92841585064519061</v>
      </c>
      <c r="T21" s="1">
        <v>75299</v>
      </c>
      <c r="U21" s="25">
        <v>78420</v>
      </c>
      <c r="V21" s="22">
        <f t="shared" si="8"/>
        <v>0.96020147921448606</v>
      </c>
    </row>
    <row r="22" spans="1:22" ht="13.35" customHeight="1" x14ac:dyDescent="0.2">
      <c r="A22" s="13" t="s">
        <v>15</v>
      </c>
      <c r="B22" s="1">
        <f t="shared" si="1"/>
        <v>48506</v>
      </c>
      <c r="C22" s="1">
        <f t="shared" si="0"/>
        <v>50600</v>
      </c>
      <c r="D22" s="22">
        <f t="shared" si="2"/>
        <v>0.95861660079051381</v>
      </c>
      <c r="E22" s="1">
        <v>2760</v>
      </c>
      <c r="F22" s="25">
        <v>3025</v>
      </c>
      <c r="G22" s="22">
        <f t="shared" si="3"/>
        <v>0.91239669421487601</v>
      </c>
      <c r="H22" s="1">
        <v>6027</v>
      </c>
      <c r="I22" s="25">
        <v>6244.9999999999991</v>
      </c>
      <c r="J22" s="22">
        <f t="shared" si="4"/>
        <v>0.96509207365892724</v>
      </c>
      <c r="K22" s="1">
        <v>4989</v>
      </c>
      <c r="L22" s="25">
        <v>4875</v>
      </c>
      <c r="M22" s="22">
        <f t="shared" si="5"/>
        <v>1.0233846153846153</v>
      </c>
      <c r="N22" s="1">
        <v>10228</v>
      </c>
      <c r="O22" s="25">
        <v>10755</v>
      </c>
      <c r="P22" s="22">
        <f t="shared" si="6"/>
        <v>0.9509995350999535</v>
      </c>
      <c r="Q22" s="1">
        <v>13119</v>
      </c>
      <c r="R22" s="25">
        <v>13730.000000000002</v>
      </c>
      <c r="S22" s="22">
        <f t="shared" si="7"/>
        <v>0.95549890750182065</v>
      </c>
      <c r="T22" s="1">
        <v>11383</v>
      </c>
      <c r="U22" s="25">
        <v>11969.999999999998</v>
      </c>
      <c r="V22" s="22">
        <f t="shared" si="8"/>
        <v>0.95096073517126167</v>
      </c>
    </row>
    <row r="23" spans="1:22" ht="13.35" customHeight="1" x14ac:dyDescent="0.2">
      <c r="A23" s="13" t="s">
        <v>46</v>
      </c>
      <c r="B23" s="1">
        <f t="shared" si="1"/>
        <v>609870</v>
      </c>
      <c r="C23" s="1">
        <f t="shared" si="0"/>
        <v>644490</v>
      </c>
      <c r="D23" s="22">
        <f t="shared" si="2"/>
        <v>0.94628310757343015</v>
      </c>
      <c r="E23" s="1">
        <v>37598</v>
      </c>
      <c r="F23" s="25">
        <v>38090</v>
      </c>
      <c r="G23" s="22">
        <f t="shared" si="3"/>
        <v>0.98708322394329218</v>
      </c>
      <c r="H23" s="1">
        <v>81998</v>
      </c>
      <c r="I23" s="25">
        <v>83750</v>
      </c>
      <c r="J23" s="22">
        <f t="shared" si="4"/>
        <v>0.97908059701492534</v>
      </c>
      <c r="K23" s="1">
        <v>68549</v>
      </c>
      <c r="L23" s="25">
        <v>77990</v>
      </c>
      <c r="M23" s="22">
        <f t="shared" si="5"/>
        <v>0.87894601872034872</v>
      </c>
      <c r="N23" s="1">
        <v>173842</v>
      </c>
      <c r="O23" s="25">
        <v>191480</v>
      </c>
      <c r="P23" s="22">
        <f t="shared" si="6"/>
        <v>0.90788594109045329</v>
      </c>
      <c r="Q23" s="1">
        <v>152904</v>
      </c>
      <c r="R23" s="25">
        <v>157790</v>
      </c>
      <c r="S23" s="22">
        <f t="shared" si="7"/>
        <v>0.96903479307940932</v>
      </c>
      <c r="T23" s="1">
        <v>94979</v>
      </c>
      <c r="U23" s="25">
        <v>95390</v>
      </c>
      <c r="V23" s="22">
        <f t="shared" si="8"/>
        <v>0.99569137226124327</v>
      </c>
    </row>
    <row r="24" spans="1:22" ht="13.35" customHeight="1" x14ac:dyDescent="0.2">
      <c r="A24" s="13" t="s">
        <v>16</v>
      </c>
      <c r="B24" s="1">
        <f t="shared" si="1"/>
        <v>31770</v>
      </c>
      <c r="C24" s="1">
        <f t="shared" si="0"/>
        <v>32745</v>
      </c>
      <c r="D24" s="22">
        <f t="shared" si="2"/>
        <v>0.97022446174988553</v>
      </c>
      <c r="E24" s="1">
        <v>1561</v>
      </c>
      <c r="F24" s="25">
        <v>1769.9999999999998</v>
      </c>
      <c r="G24" s="22">
        <f t="shared" si="3"/>
        <v>0.88192090395480238</v>
      </c>
      <c r="H24" s="1">
        <v>3621</v>
      </c>
      <c r="I24" s="25">
        <v>3735</v>
      </c>
      <c r="J24" s="22">
        <f t="shared" si="4"/>
        <v>0.96947791164658637</v>
      </c>
      <c r="K24" s="1">
        <v>2834</v>
      </c>
      <c r="L24" s="25">
        <v>3110.0000000000009</v>
      </c>
      <c r="M24" s="22">
        <f t="shared" si="5"/>
        <v>0.91125401929260419</v>
      </c>
      <c r="N24" s="1">
        <v>6584</v>
      </c>
      <c r="O24" s="25">
        <v>7205</v>
      </c>
      <c r="P24" s="22">
        <f t="shared" si="6"/>
        <v>0.91380985426786954</v>
      </c>
      <c r="Q24" s="1">
        <v>9880</v>
      </c>
      <c r="R24" s="25">
        <v>9525.0000000000018</v>
      </c>
      <c r="S24" s="22">
        <f t="shared" si="7"/>
        <v>1.037270341207349</v>
      </c>
      <c r="T24" s="1">
        <v>7290</v>
      </c>
      <c r="U24" s="25">
        <v>7400.0000000000009</v>
      </c>
      <c r="V24" s="22">
        <f t="shared" si="8"/>
        <v>0.98513513513513506</v>
      </c>
    </row>
    <row r="25" spans="1:22" ht="13.35" customHeight="1" x14ac:dyDescent="0.2">
      <c r="A25" s="13" t="s">
        <v>17</v>
      </c>
      <c r="B25" s="1">
        <f t="shared" si="1"/>
        <v>65486</v>
      </c>
      <c r="C25" s="1">
        <f t="shared" si="0"/>
        <v>69560</v>
      </c>
      <c r="D25" s="22">
        <f t="shared" si="2"/>
        <v>0.94143185738930424</v>
      </c>
      <c r="E25" s="1">
        <v>4099</v>
      </c>
      <c r="F25" s="25">
        <v>4400</v>
      </c>
      <c r="G25" s="22">
        <f t="shared" si="3"/>
        <v>0.93159090909090914</v>
      </c>
      <c r="H25" s="1">
        <v>8645</v>
      </c>
      <c r="I25" s="25">
        <v>9410</v>
      </c>
      <c r="J25" s="22">
        <f t="shared" si="4"/>
        <v>0.91870350690754521</v>
      </c>
      <c r="K25" s="1">
        <v>7131</v>
      </c>
      <c r="L25" s="25">
        <v>7360</v>
      </c>
      <c r="M25" s="22">
        <f t="shared" si="5"/>
        <v>0.96888586956521738</v>
      </c>
      <c r="N25" s="1">
        <v>14401</v>
      </c>
      <c r="O25" s="25">
        <v>15440</v>
      </c>
      <c r="P25" s="22">
        <f t="shared" si="6"/>
        <v>0.93270725388601039</v>
      </c>
      <c r="Q25" s="1">
        <v>16950</v>
      </c>
      <c r="R25" s="25">
        <v>18000</v>
      </c>
      <c r="S25" s="22">
        <f t="shared" si="7"/>
        <v>0.94166666666666665</v>
      </c>
      <c r="T25" s="1">
        <v>14260</v>
      </c>
      <c r="U25" s="25">
        <v>14950.000000000002</v>
      </c>
      <c r="V25" s="22">
        <f t="shared" si="8"/>
        <v>0.95384615384615368</v>
      </c>
    </row>
    <row r="26" spans="1:22" ht="13.35" customHeight="1" x14ac:dyDescent="0.2">
      <c r="A26" s="19" t="s">
        <v>18</v>
      </c>
      <c r="B26" s="20">
        <f t="shared" si="1"/>
        <v>4845664</v>
      </c>
      <c r="C26" s="20">
        <f t="shared" si="0"/>
        <v>5173960</v>
      </c>
      <c r="D26" s="21">
        <f t="shared" si="2"/>
        <v>0.93654840779596282</v>
      </c>
      <c r="E26" s="20">
        <v>291003</v>
      </c>
      <c r="F26" s="20">
        <v>302745</v>
      </c>
      <c r="G26" s="21">
        <f t="shared" si="3"/>
        <v>0.96121488381311004</v>
      </c>
      <c r="H26" s="20">
        <v>633700</v>
      </c>
      <c r="I26" s="20">
        <v>659785</v>
      </c>
      <c r="J26" s="21">
        <f t="shared" si="4"/>
        <v>0.9604643937040096</v>
      </c>
      <c r="K26" s="20">
        <v>575874</v>
      </c>
      <c r="L26" s="20">
        <v>649230</v>
      </c>
      <c r="M26" s="21">
        <f t="shared" si="5"/>
        <v>0.88701076660043432</v>
      </c>
      <c r="N26" s="20">
        <v>1292953</v>
      </c>
      <c r="O26" s="20">
        <v>1421965</v>
      </c>
      <c r="P26" s="21">
        <f t="shared" si="6"/>
        <v>0.90927202849577871</v>
      </c>
      <c r="Q26" s="20">
        <v>1214971</v>
      </c>
      <c r="R26" s="20">
        <v>1280570</v>
      </c>
      <c r="S26" s="21">
        <f t="shared" si="7"/>
        <v>0.94877359300936304</v>
      </c>
      <c r="T26" s="20">
        <v>837163</v>
      </c>
      <c r="U26" s="20">
        <v>859665</v>
      </c>
      <c r="V26" s="21">
        <f t="shared" si="8"/>
        <v>0.97382468752362839</v>
      </c>
    </row>
    <row r="28" spans="1:22" x14ac:dyDescent="0.2">
      <c r="A28" s="3" t="s">
        <v>35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Dec 2021. </v>
      </c>
    </row>
    <row r="30" spans="1:22" x14ac:dyDescent="0.2">
      <c r="A30" s="3" t="s">
        <v>50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4 A27:XFD28 D6:D25 G6:G25 J6:J25 M6:M25 P6:P25 S6:S25 V6:XFD25 B30:XFD30 B29:XFD29 D26 A33:XFD34 C31:XFD31 G26 J26 M26 P26 S26 V26:XFD26 C32:XFD32 A36:XFD1048576 B35:XFD35 B5:XFD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tabSelected="1"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2" sqref="A32"/>
    </sheetView>
  </sheetViews>
  <sheetFormatPr defaultColWidth="9.140625" defaultRowHeight="12" x14ac:dyDescent="0.2"/>
  <cols>
    <col min="1" max="1" width="27.570312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(January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35" customHeight="1" x14ac:dyDescent="0.2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41</v>
      </c>
      <c r="R4" s="15"/>
      <c r="S4" s="15"/>
    </row>
    <row r="5" spans="1:22" ht="26.45" customHeight="1" x14ac:dyDescent="0.2">
      <c r="A5" s="16" t="s">
        <v>49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2" ht="13.35" customHeight="1" x14ac:dyDescent="0.2">
      <c r="A6" s="13" t="s">
        <v>3</v>
      </c>
      <c r="B6" s="1">
        <f>Ethnicity!B6</f>
        <v>462065</v>
      </c>
      <c r="C6" s="1">
        <f>F6+I6+L6+O6+R6</f>
        <v>498669.99999999994</v>
      </c>
      <c r="D6" s="22">
        <f>IF(B6=0,"",B6/C6)</f>
        <v>0.92659474201375669</v>
      </c>
      <c r="E6" s="1">
        <v>105655</v>
      </c>
      <c r="F6" s="25">
        <v>112799.52072159806</v>
      </c>
      <c r="G6" s="22">
        <f>IF(E6=0,"",E6/F6)</f>
        <v>0.93666178122129129</v>
      </c>
      <c r="H6" s="1">
        <v>100103</v>
      </c>
      <c r="I6" s="25">
        <v>110305.31295866365</v>
      </c>
      <c r="J6" s="22">
        <f>IF(H6=0,"",H6/I6)</f>
        <v>0.90750841745504218</v>
      </c>
      <c r="K6" s="1">
        <v>88288</v>
      </c>
      <c r="L6" s="25">
        <v>96110.217520646038</v>
      </c>
      <c r="M6" s="22">
        <f>IF(K6=0,"",K6/L6)</f>
        <v>0.9186120089784866</v>
      </c>
      <c r="N6" s="1">
        <v>79648</v>
      </c>
      <c r="O6" s="25">
        <v>87502.507929443615</v>
      </c>
      <c r="P6" s="22">
        <f>IF(N6=0,"",N6/O6)</f>
        <v>0.91023676789039021</v>
      </c>
      <c r="Q6" s="1">
        <v>80804</v>
      </c>
      <c r="R6" s="25">
        <v>91952.440869648606</v>
      </c>
      <c r="S6" s="22">
        <f>IF(Q6=0,"",Q6/R6)</f>
        <v>0.87875861951883816</v>
      </c>
      <c r="U6" s="5"/>
      <c r="V6" s="5"/>
    </row>
    <row r="7" spans="1:22" ht="13.35" customHeight="1" x14ac:dyDescent="0.2">
      <c r="A7" s="13" t="s">
        <v>4</v>
      </c>
      <c r="B7" s="1">
        <f>Ethnicity!B7</f>
        <v>255789</v>
      </c>
      <c r="C7" s="1">
        <f t="shared" ref="C7:C25" si="0">F7+I7+L7+O7+R7</f>
        <v>274070</v>
      </c>
      <c r="D7" s="22">
        <f t="shared" ref="D7:D26" si="1">IF(B7=0,"",B7/C7)</f>
        <v>0.93329806253876746</v>
      </c>
      <c r="E7" s="1">
        <v>38413</v>
      </c>
      <c r="F7" s="25">
        <v>33224.990688204853</v>
      </c>
      <c r="G7" s="22">
        <f t="shared" ref="G7:G26" si="2">IF(E7=0,"",E7/F7)</f>
        <v>1.1561478033351844</v>
      </c>
      <c r="H7" s="1">
        <v>43550</v>
      </c>
      <c r="I7" s="25">
        <v>47539.894362871935</v>
      </c>
      <c r="J7" s="22">
        <f t="shared" ref="J7:J26" si="3">IF(H7=0,"",H7/I7)</f>
        <v>0.91607271290051517</v>
      </c>
      <c r="K7" s="1">
        <v>57525</v>
      </c>
      <c r="L7" s="25">
        <v>60414.842289169144</v>
      </c>
      <c r="M7" s="22">
        <f t="shared" ref="M7:M26" si="4">IF(K7=0,"",K7/L7)</f>
        <v>0.95216668322434372</v>
      </c>
      <c r="N7" s="1">
        <v>55224</v>
      </c>
      <c r="O7" s="25">
        <v>63354.429589073916</v>
      </c>
      <c r="P7" s="22">
        <f t="shared" ref="P7:P26" si="5">IF(N7=0,"",N7/O7)</f>
        <v>0.87166754334607588</v>
      </c>
      <c r="Q7" s="1">
        <v>54908</v>
      </c>
      <c r="R7" s="25">
        <v>69535.843070680159</v>
      </c>
      <c r="S7" s="22">
        <f t="shared" ref="S7:S26" si="6">IF(Q7=0,"",Q7/R7)</f>
        <v>0.78963592839722108</v>
      </c>
      <c r="U7" s="5"/>
      <c r="V7" s="5"/>
    </row>
    <row r="8" spans="1:22" ht="13.35" customHeight="1" x14ac:dyDescent="0.2">
      <c r="A8" s="13" t="s">
        <v>5</v>
      </c>
      <c r="B8" s="1">
        <f>Ethnicity!B8</f>
        <v>570076</v>
      </c>
      <c r="C8" s="1">
        <f t="shared" si="0"/>
        <v>594320</v>
      </c>
      <c r="D8" s="22">
        <f t="shared" si="1"/>
        <v>0.95920716112531967</v>
      </c>
      <c r="E8" s="1">
        <v>203396</v>
      </c>
      <c r="F8" s="25">
        <v>181034.97322319707</v>
      </c>
      <c r="G8" s="22">
        <f t="shared" si="2"/>
        <v>1.1235177180335987</v>
      </c>
      <c r="H8" s="1">
        <v>123723</v>
      </c>
      <c r="I8" s="25">
        <v>131994.59505253207</v>
      </c>
      <c r="J8" s="22">
        <f t="shared" si="3"/>
        <v>0.93733383515256752</v>
      </c>
      <c r="K8" s="1">
        <v>99622</v>
      </c>
      <c r="L8" s="25">
        <v>118483.40101719092</v>
      </c>
      <c r="M8" s="22">
        <f t="shared" si="4"/>
        <v>0.84080976022578646</v>
      </c>
      <c r="N8" s="1">
        <v>86949</v>
      </c>
      <c r="O8" s="25">
        <v>105692.746558192</v>
      </c>
      <c r="P8" s="22">
        <f t="shared" si="5"/>
        <v>0.82265815613115778</v>
      </c>
      <c r="Q8" s="1">
        <v>46528</v>
      </c>
      <c r="R8" s="25">
        <v>57114.284148887979</v>
      </c>
      <c r="S8" s="22">
        <f t="shared" si="6"/>
        <v>0.81464734598981936</v>
      </c>
      <c r="U8" s="5"/>
      <c r="V8" s="5"/>
    </row>
    <row r="9" spans="1:22" ht="13.35" customHeight="1" x14ac:dyDescent="0.2">
      <c r="A9" s="13" t="s">
        <v>39</v>
      </c>
      <c r="B9" s="1">
        <f>Ethnicity!B9</f>
        <v>302056</v>
      </c>
      <c r="C9" s="1">
        <f t="shared" si="0"/>
        <v>329130.00000000006</v>
      </c>
      <c r="D9" s="22">
        <f t="shared" si="1"/>
        <v>0.91774071035760929</v>
      </c>
      <c r="E9" s="1">
        <v>97876</v>
      </c>
      <c r="F9" s="25">
        <v>103132.82994010329</v>
      </c>
      <c r="G9" s="22">
        <f t="shared" si="2"/>
        <v>0.94902854946231663</v>
      </c>
      <c r="H9" s="1">
        <v>70761</v>
      </c>
      <c r="I9" s="25">
        <v>77229.604394439113</v>
      </c>
      <c r="J9" s="22">
        <f t="shared" si="3"/>
        <v>0.91624190690655816</v>
      </c>
      <c r="K9" s="1">
        <v>52229</v>
      </c>
      <c r="L9" s="25">
        <v>59323.945091892048</v>
      </c>
      <c r="M9" s="22">
        <f t="shared" si="4"/>
        <v>0.8804033500991536</v>
      </c>
      <c r="N9" s="1">
        <v>40242</v>
      </c>
      <c r="O9" s="25">
        <v>48366.239360162603</v>
      </c>
      <c r="P9" s="22">
        <f t="shared" si="5"/>
        <v>0.83202664776839719</v>
      </c>
      <c r="Q9" s="1">
        <v>35427</v>
      </c>
      <c r="R9" s="25">
        <v>41077.381213402994</v>
      </c>
      <c r="S9" s="22">
        <f t="shared" si="6"/>
        <v>0.86244543720914346</v>
      </c>
      <c r="U9" s="5"/>
      <c r="V9" s="5"/>
    </row>
    <row r="10" spans="1:22" ht="13.35" customHeight="1" x14ac:dyDescent="0.2">
      <c r="A10" s="13" t="s">
        <v>6</v>
      </c>
      <c r="B10" s="1">
        <f>Ethnicity!B10</f>
        <v>571016</v>
      </c>
      <c r="C10" s="1">
        <f t="shared" si="0"/>
        <v>609760.00000000012</v>
      </c>
      <c r="D10" s="22">
        <f t="shared" si="1"/>
        <v>0.93646024665442118</v>
      </c>
      <c r="E10" s="1">
        <v>99743</v>
      </c>
      <c r="F10" s="25">
        <v>105232.85851066807</v>
      </c>
      <c r="G10" s="22">
        <f t="shared" si="2"/>
        <v>0.94783132770158918</v>
      </c>
      <c r="H10" s="1">
        <v>96685</v>
      </c>
      <c r="I10" s="25">
        <v>99448.564430309751</v>
      </c>
      <c r="J10" s="22">
        <f t="shared" si="3"/>
        <v>0.9722111179166758</v>
      </c>
      <c r="K10" s="1">
        <v>79646</v>
      </c>
      <c r="L10" s="25">
        <v>84251.950320326796</v>
      </c>
      <c r="M10" s="22">
        <f t="shared" si="4"/>
        <v>0.94533123206270098</v>
      </c>
      <c r="N10" s="1">
        <v>92563</v>
      </c>
      <c r="O10" s="25">
        <v>94772.173191311449</v>
      </c>
      <c r="P10" s="22">
        <f t="shared" si="5"/>
        <v>0.97668964299413175</v>
      </c>
      <c r="Q10" s="1">
        <v>191621</v>
      </c>
      <c r="R10" s="25">
        <v>226054.45354738398</v>
      </c>
      <c r="S10" s="22">
        <f t="shared" si="6"/>
        <v>0.84767628769514036</v>
      </c>
      <c r="U10" s="5"/>
      <c r="V10" s="5"/>
    </row>
    <row r="11" spans="1:22" ht="13.35" customHeight="1" x14ac:dyDescent="0.2">
      <c r="A11" s="13" t="s">
        <v>44</v>
      </c>
      <c r="B11" s="1">
        <f>Ethnicity!B11</f>
        <v>168668</v>
      </c>
      <c r="C11" s="1">
        <f t="shared" si="0"/>
        <v>183310</v>
      </c>
      <c r="D11" s="22">
        <f t="shared" si="1"/>
        <v>0.92012437946647752</v>
      </c>
      <c r="E11" s="1">
        <v>27174</v>
      </c>
      <c r="F11" s="25">
        <v>26263.073967704629</v>
      </c>
      <c r="G11" s="22">
        <f t="shared" si="2"/>
        <v>1.034684669182881</v>
      </c>
      <c r="H11" s="1">
        <v>24237</v>
      </c>
      <c r="I11" s="25">
        <v>25140.17032229188</v>
      </c>
      <c r="J11" s="22">
        <f t="shared" si="3"/>
        <v>0.96407461402554473</v>
      </c>
      <c r="K11" s="1">
        <v>31427</v>
      </c>
      <c r="L11" s="25">
        <v>35188.134629642518</v>
      </c>
      <c r="M11" s="22">
        <f t="shared" si="4"/>
        <v>0.89311355463343789</v>
      </c>
      <c r="N11" s="1">
        <v>38675</v>
      </c>
      <c r="O11" s="25">
        <v>43892.158017389134</v>
      </c>
      <c r="P11" s="22">
        <f t="shared" si="5"/>
        <v>0.88113689886648527</v>
      </c>
      <c r="Q11" s="1">
        <v>44764</v>
      </c>
      <c r="R11" s="25">
        <v>52826.46306297183</v>
      </c>
      <c r="S11" s="22">
        <f t="shared" si="6"/>
        <v>0.84737832905146493</v>
      </c>
      <c r="U11" s="5"/>
      <c r="V11" s="5"/>
    </row>
    <row r="12" spans="1:22" ht="13.35" customHeight="1" x14ac:dyDescent="0.2">
      <c r="A12" s="13" t="s">
        <v>7</v>
      </c>
      <c r="B12" s="1">
        <f>Ethnicity!B12</f>
        <v>150774</v>
      </c>
      <c r="C12" s="1">
        <f t="shared" si="0"/>
        <v>161679.99999999997</v>
      </c>
      <c r="D12" s="22">
        <f t="shared" si="1"/>
        <v>0.93254576942107881</v>
      </c>
      <c r="E12" s="1">
        <v>33867</v>
      </c>
      <c r="F12" s="25">
        <v>36108.669313955754</v>
      </c>
      <c r="G12" s="22">
        <f t="shared" si="2"/>
        <v>0.93791880574537367</v>
      </c>
      <c r="H12" s="1">
        <v>27982</v>
      </c>
      <c r="I12" s="25">
        <v>28456.078816912512</v>
      </c>
      <c r="J12" s="22">
        <f t="shared" si="3"/>
        <v>0.98333998088904828</v>
      </c>
      <c r="K12" s="1">
        <v>27912</v>
      </c>
      <c r="L12" s="25">
        <v>30854.255336529855</v>
      </c>
      <c r="M12" s="22">
        <f t="shared" si="4"/>
        <v>0.90464020912388132</v>
      </c>
      <c r="N12" s="1">
        <v>30636</v>
      </c>
      <c r="O12" s="25">
        <v>33776.177968851618</v>
      </c>
      <c r="P12" s="22">
        <f t="shared" si="5"/>
        <v>0.90702980154393165</v>
      </c>
      <c r="Q12" s="1">
        <v>28839</v>
      </c>
      <c r="R12" s="25">
        <v>32484.818563750243</v>
      </c>
      <c r="S12" s="22">
        <f t="shared" si="6"/>
        <v>0.88776854158518814</v>
      </c>
      <c r="U12" s="5"/>
      <c r="V12" s="5"/>
    </row>
    <row r="13" spans="1:22" ht="13.35" customHeight="1" x14ac:dyDescent="0.2">
      <c r="A13" s="13" t="s">
        <v>8</v>
      </c>
      <c r="B13" s="1">
        <f>Ethnicity!B13</f>
        <v>109669</v>
      </c>
      <c r="C13" s="1">
        <f t="shared" si="0"/>
        <v>119300</v>
      </c>
      <c r="D13" s="22">
        <f t="shared" si="1"/>
        <v>0.91927074601844094</v>
      </c>
      <c r="E13" s="1">
        <v>13112</v>
      </c>
      <c r="F13" s="25">
        <v>12565.014067420712</v>
      </c>
      <c r="G13" s="22">
        <f t="shared" si="2"/>
        <v>1.0435324568396263</v>
      </c>
      <c r="H13" s="1">
        <v>19776</v>
      </c>
      <c r="I13" s="25">
        <v>21180.867032869453</v>
      </c>
      <c r="J13" s="22">
        <f t="shared" si="3"/>
        <v>0.93367282695796561</v>
      </c>
      <c r="K13" s="1">
        <v>15730</v>
      </c>
      <c r="L13" s="25">
        <v>17947.259895071009</v>
      </c>
      <c r="M13" s="22">
        <f t="shared" si="4"/>
        <v>0.8764569127524614</v>
      </c>
      <c r="N13" s="1">
        <v>22103</v>
      </c>
      <c r="O13" s="25">
        <v>25266.759199319356</v>
      </c>
      <c r="P13" s="22">
        <f t="shared" si="5"/>
        <v>0.87478571452865306</v>
      </c>
      <c r="Q13" s="1">
        <v>36351</v>
      </c>
      <c r="R13" s="25">
        <v>42340.099805319471</v>
      </c>
      <c r="S13" s="22">
        <f t="shared" si="6"/>
        <v>0.85854781087296772</v>
      </c>
      <c r="U13" s="5"/>
      <c r="V13" s="5"/>
    </row>
    <row r="14" spans="1:22" ht="13.35" customHeight="1" x14ac:dyDescent="0.2">
      <c r="A14" s="13" t="s">
        <v>40</v>
      </c>
      <c r="B14" s="1">
        <f>Ethnicity!B14</f>
        <v>175011</v>
      </c>
      <c r="C14" s="1">
        <f t="shared" si="0"/>
        <v>190389.99999999997</v>
      </c>
      <c r="D14" s="22">
        <f t="shared" si="1"/>
        <v>0.9192236987236726</v>
      </c>
      <c r="E14" s="1">
        <v>25811</v>
      </c>
      <c r="F14" s="25">
        <v>24737.323784274475</v>
      </c>
      <c r="G14" s="22">
        <f t="shared" si="2"/>
        <v>1.0434030869745119</v>
      </c>
      <c r="H14" s="1">
        <v>27105</v>
      </c>
      <c r="I14" s="25">
        <v>28428.121410869</v>
      </c>
      <c r="J14" s="22">
        <f t="shared" si="3"/>
        <v>0.95345730406360485</v>
      </c>
      <c r="K14" s="1">
        <v>36062</v>
      </c>
      <c r="L14" s="25">
        <v>41239.682053866149</v>
      </c>
      <c r="M14" s="22">
        <f t="shared" si="4"/>
        <v>0.87444903073929614</v>
      </c>
      <c r="N14" s="1">
        <v>39717</v>
      </c>
      <c r="O14" s="25">
        <v>45589.835357210832</v>
      </c>
      <c r="P14" s="22">
        <f t="shared" si="5"/>
        <v>0.87118103605342501</v>
      </c>
      <c r="Q14" s="1">
        <v>43412</v>
      </c>
      <c r="R14" s="25">
        <v>50395.03739377953</v>
      </c>
      <c r="S14" s="22">
        <f t="shared" si="6"/>
        <v>0.86143402694167903</v>
      </c>
      <c r="U14" s="5"/>
      <c r="V14" s="5"/>
    </row>
    <row r="15" spans="1:22" ht="13.35" customHeight="1" x14ac:dyDescent="0.2">
      <c r="A15" s="13" t="s">
        <v>9</v>
      </c>
      <c r="B15" s="1">
        <f>Ethnicity!B15</f>
        <v>155150</v>
      </c>
      <c r="C15" s="1">
        <f t="shared" si="0"/>
        <v>165940</v>
      </c>
      <c r="D15" s="22">
        <f t="shared" si="1"/>
        <v>0.9349764975292274</v>
      </c>
      <c r="E15" s="1">
        <v>30684</v>
      </c>
      <c r="F15" s="25">
        <v>29117.986001096084</v>
      </c>
      <c r="G15" s="22">
        <f t="shared" si="2"/>
        <v>1.0537816729098286</v>
      </c>
      <c r="H15" s="1">
        <v>37128</v>
      </c>
      <c r="I15" s="25">
        <v>39934.325822561783</v>
      </c>
      <c r="J15" s="22">
        <f t="shared" si="3"/>
        <v>0.9297264755380874</v>
      </c>
      <c r="K15" s="1">
        <v>40229</v>
      </c>
      <c r="L15" s="25">
        <v>43960.296139829712</v>
      </c>
      <c r="M15" s="22">
        <f t="shared" si="4"/>
        <v>0.91512122375242566</v>
      </c>
      <c r="N15" s="1">
        <v>31951</v>
      </c>
      <c r="O15" s="25">
        <v>37779.529841821437</v>
      </c>
      <c r="P15" s="22">
        <f t="shared" si="5"/>
        <v>0.84572254164557303</v>
      </c>
      <c r="Q15" s="1">
        <v>12745</v>
      </c>
      <c r="R15" s="25">
        <v>15147.86219469099</v>
      </c>
      <c r="S15" s="22">
        <f t="shared" si="6"/>
        <v>0.84137285091402914</v>
      </c>
      <c r="U15" s="5"/>
      <c r="V15" s="5"/>
    </row>
    <row r="16" spans="1:22" ht="13.35" customHeight="1" x14ac:dyDescent="0.2">
      <c r="A16" s="13" t="s">
        <v>10</v>
      </c>
      <c r="B16" s="1">
        <f>Ethnicity!B16</f>
        <v>190068</v>
      </c>
      <c r="C16" s="1">
        <f t="shared" si="0"/>
        <v>201750</v>
      </c>
      <c r="D16" s="22">
        <f t="shared" si="1"/>
        <v>0.94209665427509293</v>
      </c>
      <c r="E16" s="1">
        <v>13197</v>
      </c>
      <c r="F16" s="25">
        <v>12605.054794687976</v>
      </c>
      <c r="G16" s="22">
        <f t="shared" si="2"/>
        <v>1.0469609386832242</v>
      </c>
      <c r="H16" s="1">
        <v>23314</v>
      </c>
      <c r="I16" s="25">
        <v>23319.860714977523</v>
      </c>
      <c r="J16" s="22">
        <f t="shared" si="3"/>
        <v>0.9997486813901183</v>
      </c>
      <c r="K16" s="1">
        <v>35247</v>
      </c>
      <c r="L16" s="25">
        <v>36883.410909983795</v>
      </c>
      <c r="M16" s="22">
        <f t="shared" si="4"/>
        <v>0.95563287479084957</v>
      </c>
      <c r="N16" s="1">
        <v>48148</v>
      </c>
      <c r="O16" s="25">
        <v>50560.01237756302</v>
      </c>
      <c r="P16" s="22">
        <f t="shared" si="5"/>
        <v>0.95229407066693283</v>
      </c>
      <c r="Q16" s="1">
        <v>65890</v>
      </c>
      <c r="R16" s="25">
        <v>78381.661202787669</v>
      </c>
      <c r="S16" s="22">
        <f t="shared" si="6"/>
        <v>0.84063030801976169</v>
      </c>
      <c r="U16" s="5"/>
      <c r="V16" s="5"/>
    </row>
    <row r="17" spans="1:22" ht="13.35" customHeight="1" x14ac:dyDescent="0.2">
      <c r="A17" s="13" t="s">
        <v>11</v>
      </c>
      <c r="B17" s="1">
        <f>Ethnicity!B17</f>
        <v>60297</v>
      </c>
      <c r="C17" s="1">
        <f t="shared" si="0"/>
        <v>62485.000000000007</v>
      </c>
      <c r="D17" s="22">
        <f t="shared" si="1"/>
        <v>0.96498359606305506</v>
      </c>
      <c r="E17" s="1">
        <v>11725</v>
      </c>
      <c r="F17" s="25">
        <v>10937.094218914894</v>
      </c>
      <c r="G17" s="22">
        <f t="shared" si="2"/>
        <v>1.0720397726594035</v>
      </c>
      <c r="H17" s="1">
        <v>14888</v>
      </c>
      <c r="I17" s="25">
        <v>14966.5633592174</v>
      </c>
      <c r="J17" s="22">
        <f t="shared" si="3"/>
        <v>0.99475074154755672</v>
      </c>
      <c r="K17" s="1">
        <v>15097</v>
      </c>
      <c r="L17" s="25">
        <v>16426.363118410456</v>
      </c>
      <c r="M17" s="22">
        <f t="shared" si="4"/>
        <v>0.91907136663011402</v>
      </c>
      <c r="N17" s="1">
        <v>12955</v>
      </c>
      <c r="O17" s="25">
        <v>14201.972756926092</v>
      </c>
      <c r="P17" s="22">
        <f t="shared" si="5"/>
        <v>0.91219721525532693</v>
      </c>
      <c r="Q17" s="1">
        <v>5265</v>
      </c>
      <c r="R17" s="25">
        <v>5953.0065465311645</v>
      </c>
      <c r="S17" s="22">
        <f t="shared" si="6"/>
        <v>0.88442704687901474</v>
      </c>
      <c r="U17" s="5"/>
      <c r="V17" s="5"/>
    </row>
    <row r="18" spans="1:22" ht="13.35" customHeight="1" x14ac:dyDescent="0.2">
      <c r="A18" s="13" t="s">
        <v>12</v>
      </c>
      <c r="B18" s="1">
        <f>Ethnicity!B18</f>
        <v>329026</v>
      </c>
      <c r="C18" s="1">
        <f t="shared" si="0"/>
        <v>354269.99999999994</v>
      </c>
      <c r="D18" s="22">
        <f t="shared" si="1"/>
        <v>0.92874361362802393</v>
      </c>
      <c r="E18" s="1">
        <v>90121</v>
      </c>
      <c r="F18" s="25">
        <v>82298.523125384047</v>
      </c>
      <c r="G18" s="22">
        <f t="shared" si="2"/>
        <v>1.0950500273583061</v>
      </c>
      <c r="H18" s="1">
        <v>76928</v>
      </c>
      <c r="I18" s="25">
        <v>84573.46788315101</v>
      </c>
      <c r="J18" s="22">
        <f t="shared" si="3"/>
        <v>0.90959968800482205</v>
      </c>
      <c r="K18" s="1">
        <v>63438</v>
      </c>
      <c r="L18" s="25">
        <v>74052.545149438447</v>
      </c>
      <c r="M18" s="22">
        <f t="shared" si="4"/>
        <v>0.85666198065146526</v>
      </c>
      <c r="N18" s="1">
        <v>59047</v>
      </c>
      <c r="O18" s="25">
        <v>71135.815086228613</v>
      </c>
      <c r="P18" s="22">
        <f t="shared" si="5"/>
        <v>0.83006007492041911</v>
      </c>
      <c r="Q18" s="1">
        <v>33166</v>
      </c>
      <c r="R18" s="25">
        <v>42209.648755797847</v>
      </c>
      <c r="S18" s="22">
        <f t="shared" si="6"/>
        <v>0.78574451523822197</v>
      </c>
      <c r="U18" s="5"/>
      <c r="V18" s="5"/>
    </row>
    <row r="19" spans="1:22" ht="13.35" customHeight="1" x14ac:dyDescent="0.2">
      <c r="A19" s="13" t="s">
        <v>45</v>
      </c>
      <c r="B19" s="1">
        <f>Ethnicity!B19</f>
        <v>48965</v>
      </c>
      <c r="C19" s="1">
        <f t="shared" si="0"/>
        <v>51995</v>
      </c>
      <c r="D19" s="22">
        <f t="shared" si="1"/>
        <v>0.9417251658813347</v>
      </c>
      <c r="E19" s="1">
        <v>5607</v>
      </c>
      <c r="F19" s="25">
        <v>4741.886058941609</v>
      </c>
      <c r="G19" s="22">
        <f t="shared" si="2"/>
        <v>1.1824408959441519</v>
      </c>
      <c r="H19" s="1">
        <v>4835</v>
      </c>
      <c r="I19" s="25">
        <v>4865.8099571591338</v>
      </c>
      <c r="J19" s="22">
        <f t="shared" si="3"/>
        <v>0.99366807223660625</v>
      </c>
      <c r="K19" s="1">
        <v>5437</v>
      </c>
      <c r="L19" s="25">
        <v>5700.0444099079104</v>
      </c>
      <c r="M19" s="22">
        <f t="shared" si="4"/>
        <v>0.95385221745804605</v>
      </c>
      <c r="N19" s="1">
        <v>9941</v>
      </c>
      <c r="O19" s="25">
        <v>10725.531663605327</v>
      </c>
      <c r="P19" s="22">
        <f t="shared" si="5"/>
        <v>0.9268538205646758</v>
      </c>
      <c r="Q19" s="1">
        <v>22215</v>
      </c>
      <c r="R19" s="25">
        <v>25961.72791038602</v>
      </c>
      <c r="S19" s="22">
        <f t="shared" si="6"/>
        <v>0.8556826447253868</v>
      </c>
      <c r="U19" s="5"/>
      <c r="V19" s="5"/>
    </row>
    <row r="20" spans="1:22" ht="13.35" customHeight="1" x14ac:dyDescent="0.2">
      <c r="A20" s="13" t="s">
        <v>13</v>
      </c>
      <c r="B20" s="1">
        <f>Ethnicity!B20</f>
        <v>119788</v>
      </c>
      <c r="C20" s="1">
        <f t="shared" si="0"/>
        <v>127625</v>
      </c>
      <c r="D20" s="22">
        <f t="shared" si="1"/>
        <v>0.93859353574926541</v>
      </c>
      <c r="E20" s="1">
        <v>18630</v>
      </c>
      <c r="F20" s="25">
        <v>16416.830085905272</v>
      </c>
      <c r="G20" s="22">
        <f t="shared" si="2"/>
        <v>1.1348110385813672</v>
      </c>
      <c r="H20" s="1">
        <v>26672</v>
      </c>
      <c r="I20" s="25">
        <v>28045.005513863227</v>
      </c>
      <c r="J20" s="22">
        <f t="shared" si="3"/>
        <v>0.9510427796783808</v>
      </c>
      <c r="K20" s="1">
        <v>25917</v>
      </c>
      <c r="L20" s="25">
        <v>30189.600119489263</v>
      </c>
      <c r="M20" s="22">
        <f t="shared" si="4"/>
        <v>0.85847443813172486</v>
      </c>
      <c r="N20" s="1">
        <v>27428</v>
      </c>
      <c r="O20" s="25">
        <v>32747.472189819178</v>
      </c>
      <c r="P20" s="22">
        <f t="shared" si="5"/>
        <v>0.83756083037539175</v>
      </c>
      <c r="Q20" s="1">
        <v>16652</v>
      </c>
      <c r="R20" s="25">
        <v>20226.092090923055</v>
      </c>
      <c r="S20" s="22">
        <f t="shared" si="6"/>
        <v>0.82329299822940016</v>
      </c>
      <c r="U20" s="5"/>
      <c r="V20" s="5"/>
    </row>
    <row r="21" spans="1:22" ht="13.35" customHeight="1" x14ac:dyDescent="0.2">
      <c r="A21" s="13" t="s">
        <v>14</v>
      </c>
      <c r="B21" s="1">
        <f>Ethnicity!B21</f>
        <v>421614</v>
      </c>
      <c r="C21" s="1">
        <f t="shared" si="0"/>
        <v>451869.99999999994</v>
      </c>
      <c r="D21" s="22">
        <f t="shared" si="1"/>
        <v>0.93304268926903766</v>
      </c>
      <c r="E21" s="1">
        <v>70055</v>
      </c>
      <c r="F21" s="25">
        <v>64783.477057749325</v>
      </c>
      <c r="G21" s="22">
        <f t="shared" si="2"/>
        <v>1.0813714110706274</v>
      </c>
      <c r="H21" s="1">
        <v>64534</v>
      </c>
      <c r="I21" s="25">
        <v>68376.40715537846</v>
      </c>
      <c r="J21" s="22">
        <f t="shared" si="3"/>
        <v>0.94380507377863565</v>
      </c>
      <c r="K21" s="1">
        <v>84474</v>
      </c>
      <c r="L21" s="25">
        <v>92244.539414755563</v>
      </c>
      <c r="M21" s="22">
        <f t="shared" si="4"/>
        <v>0.91576152405274436</v>
      </c>
      <c r="N21" s="1">
        <v>95090</v>
      </c>
      <c r="O21" s="25">
        <v>109794.5785470104</v>
      </c>
      <c r="P21" s="22">
        <f t="shared" si="5"/>
        <v>0.86607190681355561</v>
      </c>
      <c r="Q21" s="1">
        <v>97124</v>
      </c>
      <c r="R21" s="25">
        <v>116670.99782510621</v>
      </c>
      <c r="S21" s="22">
        <f t="shared" si="6"/>
        <v>0.83246052412778859</v>
      </c>
      <c r="U21" s="5"/>
      <c r="V21" s="5"/>
    </row>
    <row r="22" spans="1:22" ht="13.35" customHeight="1" x14ac:dyDescent="0.2">
      <c r="A22" s="13" t="s">
        <v>15</v>
      </c>
      <c r="B22" s="1">
        <f>Ethnicity!B22</f>
        <v>48506</v>
      </c>
      <c r="C22" s="1">
        <f t="shared" si="0"/>
        <v>50599.999999999993</v>
      </c>
      <c r="D22" s="22">
        <f t="shared" si="1"/>
        <v>0.95861660079051392</v>
      </c>
      <c r="E22" s="1">
        <v>7747</v>
      </c>
      <c r="F22" s="25">
        <v>7394.7978940673884</v>
      </c>
      <c r="G22" s="22">
        <f t="shared" si="2"/>
        <v>1.0476283613126427</v>
      </c>
      <c r="H22" s="1">
        <v>10237</v>
      </c>
      <c r="I22" s="25">
        <v>10336.48999478346</v>
      </c>
      <c r="J22" s="22">
        <f t="shared" si="3"/>
        <v>0.99037487630388366</v>
      </c>
      <c r="K22" s="1">
        <v>8498</v>
      </c>
      <c r="L22" s="25">
        <v>8553.9031575378704</v>
      </c>
      <c r="M22" s="22">
        <f t="shared" si="4"/>
        <v>0.99346460247347934</v>
      </c>
      <c r="N22" s="1">
        <v>12252</v>
      </c>
      <c r="O22" s="25">
        <v>13843.121459192218</v>
      </c>
      <c r="P22" s="22">
        <f t="shared" si="5"/>
        <v>0.88506049998314007</v>
      </c>
      <c r="Q22" s="1">
        <v>9117</v>
      </c>
      <c r="R22" s="25">
        <v>10471.687494419059</v>
      </c>
      <c r="S22" s="22">
        <f t="shared" si="6"/>
        <v>0.87063331529507093</v>
      </c>
      <c r="U22" s="5"/>
      <c r="V22" s="5"/>
    </row>
    <row r="23" spans="1:22" ht="13.35" customHeight="1" x14ac:dyDescent="0.2">
      <c r="A23" s="13" t="s">
        <v>46</v>
      </c>
      <c r="B23" s="1">
        <f>Ethnicity!B23</f>
        <v>609870</v>
      </c>
      <c r="C23" s="1">
        <f t="shared" si="0"/>
        <v>644490</v>
      </c>
      <c r="D23" s="22">
        <f t="shared" si="1"/>
        <v>0.94628310757343015</v>
      </c>
      <c r="E23" s="1">
        <v>160354</v>
      </c>
      <c r="F23" s="25">
        <v>167630.86493174525</v>
      </c>
      <c r="G23" s="22">
        <f t="shared" si="2"/>
        <v>0.95658994580318968</v>
      </c>
      <c r="H23" s="1">
        <v>163602</v>
      </c>
      <c r="I23" s="25">
        <v>171205.34888697899</v>
      </c>
      <c r="J23" s="22">
        <f t="shared" si="3"/>
        <v>0.95558930292535238</v>
      </c>
      <c r="K23" s="1">
        <v>136358</v>
      </c>
      <c r="L23" s="25">
        <v>143978.22930739785</v>
      </c>
      <c r="M23" s="22">
        <f t="shared" si="4"/>
        <v>0.94707373924478244</v>
      </c>
      <c r="N23" s="1">
        <v>94823</v>
      </c>
      <c r="O23" s="25">
        <v>107680.18161541484</v>
      </c>
      <c r="P23" s="22">
        <f t="shared" si="5"/>
        <v>0.88059844046943658</v>
      </c>
      <c r="Q23" s="1">
        <v>45322</v>
      </c>
      <c r="R23" s="25">
        <v>53995.375258463078</v>
      </c>
      <c r="S23" s="22">
        <f t="shared" si="6"/>
        <v>0.83936818260923862</v>
      </c>
      <c r="U23" s="5"/>
      <c r="V23" s="5"/>
    </row>
    <row r="24" spans="1:22" ht="13.35" customHeight="1" x14ac:dyDescent="0.2">
      <c r="A24" s="13" t="s">
        <v>16</v>
      </c>
      <c r="B24" s="1">
        <f>Ethnicity!B24</f>
        <v>31770</v>
      </c>
      <c r="C24" s="1">
        <f t="shared" si="0"/>
        <v>32745</v>
      </c>
      <c r="D24" s="22">
        <f t="shared" si="1"/>
        <v>0.97022446174988553</v>
      </c>
      <c r="E24" s="1">
        <v>3427</v>
      </c>
      <c r="F24" s="25">
        <v>2841.6808860716751</v>
      </c>
      <c r="G24" s="22">
        <f t="shared" si="2"/>
        <v>1.2059763701115176</v>
      </c>
      <c r="H24" s="1">
        <v>5818</v>
      </c>
      <c r="I24" s="25">
        <v>5756.1531509841943</v>
      </c>
      <c r="J24" s="22">
        <f t="shared" si="3"/>
        <v>1.0107444759361954</v>
      </c>
      <c r="K24" s="1">
        <v>10502</v>
      </c>
      <c r="L24" s="25">
        <v>11470.229252889669</v>
      </c>
      <c r="M24" s="22">
        <f t="shared" si="4"/>
        <v>0.91558762849960085</v>
      </c>
      <c r="N24" s="1">
        <v>8433</v>
      </c>
      <c r="O24" s="25">
        <v>9229.0787323869099</v>
      </c>
      <c r="P24" s="22">
        <f t="shared" si="5"/>
        <v>0.91374234032771973</v>
      </c>
      <c r="Q24" s="1">
        <v>3028</v>
      </c>
      <c r="R24" s="25">
        <v>3447.8579776675524</v>
      </c>
      <c r="S24" s="22">
        <f t="shared" si="6"/>
        <v>0.87822642916644067</v>
      </c>
      <c r="U24" s="5"/>
      <c r="V24" s="5"/>
    </row>
    <row r="25" spans="1:22" ht="13.35" customHeight="1" x14ac:dyDescent="0.2">
      <c r="A25" s="13" t="s">
        <v>17</v>
      </c>
      <c r="B25" s="1">
        <f>Ethnicity!B25</f>
        <v>65486</v>
      </c>
      <c r="C25" s="1">
        <f t="shared" si="0"/>
        <v>69560</v>
      </c>
      <c r="D25" s="22">
        <f t="shared" si="1"/>
        <v>0.94143185738930424</v>
      </c>
      <c r="E25" s="1">
        <v>5395</v>
      </c>
      <c r="F25" s="25">
        <v>5341.5799988973913</v>
      </c>
      <c r="G25" s="22">
        <f t="shared" si="2"/>
        <v>1.0100007864926923</v>
      </c>
      <c r="H25" s="1">
        <v>6506</v>
      </c>
      <c r="I25" s="25">
        <v>6568.1898223631215</v>
      </c>
      <c r="J25" s="22">
        <f t="shared" si="3"/>
        <v>0.99053166488103317</v>
      </c>
      <c r="K25" s="1">
        <v>12387</v>
      </c>
      <c r="L25" s="25">
        <v>13423.02930665545</v>
      </c>
      <c r="M25" s="22">
        <f t="shared" si="4"/>
        <v>0.92281702714142466</v>
      </c>
      <c r="N25" s="1">
        <v>16674</v>
      </c>
      <c r="O25" s="25">
        <v>18309.857612901433</v>
      </c>
      <c r="P25" s="22">
        <f t="shared" si="5"/>
        <v>0.91065699977105341</v>
      </c>
      <c r="Q25" s="1">
        <v>23584</v>
      </c>
      <c r="R25" s="25">
        <v>25917.343259182606</v>
      </c>
      <c r="S25" s="22">
        <f t="shared" si="6"/>
        <v>0.90996981303799751</v>
      </c>
      <c r="U25" s="5"/>
      <c r="V25" s="5"/>
    </row>
    <row r="26" spans="1:22" ht="13.35" customHeight="1" x14ac:dyDescent="0.2">
      <c r="A26" s="19" t="s">
        <v>18</v>
      </c>
      <c r="B26" s="20">
        <f>Ethnicity!B26</f>
        <v>4845664</v>
      </c>
      <c r="C26" s="20">
        <f>SUM(C6:C25)</f>
        <v>5173960</v>
      </c>
      <c r="D26" s="21">
        <f t="shared" si="1"/>
        <v>0.93654840779596282</v>
      </c>
      <c r="E26" s="20">
        <v>1061989</v>
      </c>
      <c r="F26" s="20">
        <v>1039209.0292705877</v>
      </c>
      <c r="G26" s="21">
        <f t="shared" si="2"/>
        <v>1.0219204896106429</v>
      </c>
      <c r="H26" s="20">
        <v>968384</v>
      </c>
      <c r="I26" s="20">
        <v>1027670.8310431773</v>
      </c>
      <c r="J26" s="21">
        <f t="shared" si="3"/>
        <v>0.94230951268413843</v>
      </c>
      <c r="K26" s="20">
        <v>926025</v>
      </c>
      <c r="L26" s="20">
        <v>1020695.8784406303</v>
      </c>
      <c r="M26" s="21">
        <f t="shared" si="4"/>
        <v>0.90724869136802644</v>
      </c>
      <c r="N26" s="20">
        <v>902499</v>
      </c>
      <c r="O26" s="20">
        <v>1024220.1790538242</v>
      </c>
      <c r="P26" s="21">
        <f t="shared" si="5"/>
        <v>0.8811572144904718</v>
      </c>
      <c r="Q26" s="20">
        <v>896762</v>
      </c>
      <c r="R26" s="20">
        <v>1062164.0821917802</v>
      </c>
      <c r="S26" s="21">
        <f t="shared" si="6"/>
        <v>0.84427821937786462</v>
      </c>
      <c r="U26" s="5"/>
      <c r="V26" s="5"/>
    </row>
    <row r="28" spans="1:22" x14ac:dyDescent="0.2">
      <c r="A28" s="3" t="s">
        <v>35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Dec 2021. </v>
      </c>
    </row>
    <row r="30" spans="1:22" x14ac:dyDescent="0.2">
      <c r="A30" s="26" t="s">
        <v>42</v>
      </c>
      <c r="B30" s="23"/>
      <c r="C30" s="23"/>
      <c r="D30" s="23"/>
      <c r="E30" s="23"/>
      <c r="F30" s="23"/>
      <c r="G30" s="23"/>
      <c r="H30" s="23"/>
      <c r="I30" s="23"/>
    </row>
    <row r="31" spans="1:22" x14ac:dyDescent="0.2">
      <c r="A31" s="3" t="s">
        <v>50</v>
      </c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7:D25 B31:XFD31 B30:XFD30 C26:D26 G26 J26 M26 P26 S26:T26 B1:XFD1 B2:XFD2 B5:XFD5 A4:P4 R4:XFD4 B29:P29 R29:T29 A35 B32:XFD32 S6:T6 X6:XFD6 X7:XFD25 X26:XFD26 A37:XFD1048576 B36:XFD36 X27:XFD28 X29:XFD29 A34 D34:XFD34 D35:XFD35 D33:XFD33 D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1001576-1159430328-764</_dlc_DocId>
    <_dlc_DocIdUrl xmlns="d3b74e82-c9ec-4ac4-aba2-12ff7e201463">
      <Url>https://hauoraaotearoa.sharepoint.com/sites/1001576/_layouts/15/DocIdRedir.aspx?ID=1001576-1159430328-764</Url>
      <Description>1001576-1159430328-764</Description>
    </_dlc_DocIdUrl>
  </documentManagement>
</p:properties>
</file>

<file path=customXml/itemProps1.xml><?xml version="1.0" encoding="utf-8"?>
<ds:datastoreItem xmlns:ds="http://schemas.openxmlformats.org/officeDocument/2006/customXml" ds:itemID="{FB9278CA-F892-4032-85B3-12177CC5CFE9}"/>
</file>

<file path=customXml/itemProps2.xml><?xml version="1.0" encoding="utf-8"?>
<ds:datastoreItem xmlns:ds="http://schemas.openxmlformats.org/officeDocument/2006/customXml" ds:itemID="{823B8B81-C7C8-4C6D-99E6-528EC439ABCA}"/>
</file>

<file path=customXml/itemProps3.xml><?xml version="1.0" encoding="utf-8"?>
<ds:datastoreItem xmlns:ds="http://schemas.openxmlformats.org/officeDocument/2006/customXml" ds:itemID="{1F826FA9-C361-4D27-8095-17FDF3248B79}"/>
</file>

<file path=customXml/itemProps4.xml><?xml version="1.0" encoding="utf-8"?>
<ds:datastoreItem xmlns:ds="http://schemas.openxmlformats.org/officeDocument/2006/customXml" ds:itemID="{1233F387-3AD3-472C-A03D-F604B1818E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Evelyn Benson</cp:lastModifiedBy>
  <cp:lastPrinted>2019-04-11T00:02:45Z</cp:lastPrinted>
  <dcterms:created xsi:type="dcterms:W3CDTF">2015-08-23T23:06:45Z</dcterms:created>
  <dcterms:modified xsi:type="dcterms:W3CDTF">2023-01-11T03:02:35Z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ba96d71c-214b-4b7d-a516-41672cb30778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