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potter\Downloads\"/>
    </mc:Choice>
  </mc:AlternateContent>
  <xr:revisionPtr revIDLastSave="0" documentId="8_{444B6365-969D-4DB5-82B6-B30451940BD1}" xr6:coauthVersionLast="46" xr6:coauthVersionMax="46" xr10:uidLastSave="{00000000-0000-0000-0000-000000000000}"/>
  <bookViews>
    <workbookView xWindow="4995" yWindow="0" windowWidth="23805" windowHeight="1560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<sst xmlns="http://schemas.openxmlformats.org/spreadsheetml/2006/main" count="179" uniqueCount="50">
  <si>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</si>
  <si>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</si>
  <si>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</si>
  <si>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</si>
  <si>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</si>
  <si>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</si>
  <si>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</si>
  <si>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</si>
  <si>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</si>
  <si>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</si>
  <si>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</si>
  <si>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</si>
  <si>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</si>
  <si>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</si>
  <si>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</si>
  <si>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</si>
  <si>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</si>
  <si>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</si>
  <si>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</si>
  <si>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</si>
  <si>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</si>
  <si>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</si>
  <si>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</si>
  <si>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</si>
  <si>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</si>
  <si>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</si>
  <si>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</si>
  <si>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</si>
  <si>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</si>
  <si>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</si>
  <si>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</si>
  <si>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</si>
  <si>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</si>
  <si>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</si>
  <si>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</si>
  <si>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</si>
  <si>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</si>
  <si>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</si>
  <si>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</si>
  <si>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</si>
  <si>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</si>
  <si>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</si>
  <si>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</si>
  <si>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</si>
  <si>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</si>
  <si>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2021. </t>
  </si>
  <si>
    <t>Hawke's Bay</t>
  </si>
  <si>
    <t>Tairāwhiti</t>
  </si>
  <si>
    <t>Waitematā</t>
  </si>
  <si>
    <t>Access to Primary Care by Ethnicity (July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</si>
</sst>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24</v>
      </c>
      <c r="L4" s="15"/>
      <c r="M4" s="15"/>
    </row>
    <row r="5" spans="1:14" ht="26.45" customHeight="1" x14ac:dyDescent="0.2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  <c r="K5" s="17" t="s">
        <v>23</v>
      </c>
      <c r="L5" s="17" t="s">
        <v>20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461195</v>
      </c>
      <c r="C6" s="1">
        <f t="shared" ref="C6:C25" si="0">F6+I6+L6</f>
        <v>497060.00000000006</v>
      </c>
      <c r="D6" s="22">
        <f>IF(B6=0,"",B6/C6)</f>
        <v>0.92784573290950778</v>
      </c>
      <c r="E6" s="1">
        <v>34285</v>
      </c>
      <c r="F6" s="1">
        <v>41850.000000000015</v>
      </c>
      <c r="G6" s="22">
        <f>IF(E6=0,"",E6/F6)</f>
        <v>0.81923536439665445</v>
      </c>
      <c r="H6" s="1">
        <v>54555</v>
      </c>
      <c r="I6" s="1">
        <v>56370</v>
      </c>
      <c r="J6" s="22">
        <f>IF(H6=0,"",H6/I6)</f>
        <v>0.96780202235231505</v>
      </c>
      <c r="K6" s="1">
        <v>372355</v>
      </c>
      <c r="L6" s="1">
        <v>398840.00000000006</v>
      </c>
      <c r="M6" s="22">
        <f>IF(K6=0,"",K6/L6)</f>
        <v>0.93359492528332144</v>
      </c>
      <c r="N6" s="5"/>
    </row>
    <row r="7" spans="1:14" ht="13.15" customHeight="1" x14ac:dyDescent="0.2">
      <c r="A7" s="13" t="s">
        <v>5</v>
      </c>
      <c r="B7" s="1">
        <f t="shared" ref="B7:B25" si="1">E7+H7+K7</f>
        <v>254445</v>
      </c>
      <c r="C7" s="1">
        <f t="shared" si="0"/>
        <v>272550</v>
      </c>
      <c r="D7" s="22">
        <f t="shared" ref="D7:D26" si="2">IF(B7=0,"",B7/C7)</f>
        <v>0.93357182168409469</v>
      </c>
      <c r="E7" s="1">
        <v>61385</v>
      </c>
      <c r="F7" s="1">
        <v>71520</v>
      </c>
      <c r="G7" s="22">
        <f t="shared" ref="G7:G26" si="3">IF(E7=0,"",E7/F7)</f>
        <v>0.8582913870246085</v>
      </c>
      <c r="H7" s="1">
        <v>4665</v>
      </c>
      <c r="I7" s="1">
        <v>5149.9999999999991</v>
      </c>
      <c r="J7" s="22">
        <f t="shared" ref="J7:J26" si="4">IF(H7=0,"",H7/I7)</f>
        <v>0.90582524271844678</v>
      </c>
      <c r="K7" s="1">
        <v>188395</v>
      </c>
      <c r="L7" s="1">
        <v>195880.00000000003</v>
      </c>
      <c r="M7" s="22">
        <f t="shared" ref="M7:M26" si="5">IF(K7=0,"",K7/L7)</f>
        <v>0.96178782928323447</v>
      </c>
      <c r="N7" s="5"/>
    </row>
    <row r="8" spans="1:14" ht="13.15" customHeight="1" x14ac:dyDescent="0.2">
      <c r="A8" s="13" t="s">
        <v>6</v>
      </c>
      <c r="B8" s="1">
        <f t="shared" si="1"/>
        <v>564082</v>
      </c>
      <c r="C8" s="1">
        <f t="shared" si="0"/>
        <v>591630</v>
      </c>
      <c r="D8" s="22">
        <f t="shared" si="2"/>
        <v>0.95343711441272416</v>
      </c>
      <c r="E8" s="1">
        <v>50578</v>
      </c>
      <c r="F8" s="1">
        <v>61170.000000000007</v>
      </c>
      <c r="G8" s="22">
        <f t="shared" si="3"/>
        <v>0.82684322380251751</v>
      </c>
      <c r="H8" s="1">
        <v>16508</v>
      </c>
      <c r="I8" s="1">
        <v>18140</v>
      </c>
      <c r="J8" s="22">
        <f t="shared" si="4"/>
        <v>0.91003307607497241</v>
      </c>
      <c r="K8" s="1">
        <v>496996</v>
      </c>
      <c r="L8" s="1">
        <v>512319.99999999994</v>
      </c>
      <c r="M8" s="22">
        <f t="shared" si="5"/>
        <v>0.97008900687070587</v>
      </c>
      <c r="N8" s="5"/>
    </row>
    <row r="9" spans="1:14" ht="13.15" customHeight="1" x14ac:dyDescent="0.2">
      <c r="A9" s="13" t="s">
        <v>41</v>
      </c>
      <c r="B9" s="1">
        <f t="shared" si="1"/>
        <v>301952</v>
      </c>
      <c r="C9" s="1">
        <f t="shared" si="0"/>
        <v>328160</v>
      </c>
      <c r="D9" s="22">
        <f t="shared" si="2"/>
        <v>0.92013651877133107</v>
      </c>
      <c r="E9" s="1">
        <v>33476</v>
      </c>
      <c r="F9" s="1">
        <v>39840</v>
      </c>
      <c r="G9" s="22">
        <f t="shared" si="3"/>
        <v>0.84026104417670677</v>
      </c>
      <c r="H9" s="1">
        <v>22422</v>
      </c>
      <c r="I9" s="1">
        <v>23839.999999999996</v>
      </c>
      <c r="J9" s="22">
        <f t="shared" si="4"/>
        <v>0.94052013422818803</v>
      </c>
      <c r="K9" s="1">
        <v>246054</v>
      </c>
      <c r="L9" s="1">
        <v>264480</v>
      </c>
      <c r="M9" s="22">
        <f t="shared" si="5"/>
        <v>0.93033121597096191</v>
      </c>
      <c r="N9" s="5"/>
    </row>
    <row r="10" spans="1:14" ht="13.15" customHeight="1" x14ac:dyDescent="0.2">
      <c r="A10" s="13" t="s">
        <v>7</v>
      </c>
      <c r="B10" s="1">
        <f t="shared" si="1"/>
        <v>566865</v>
      </c>
      <c r="C10" s="1">
        <f t="shared" si="0"/>
        <v>606559.99999999988</v>
      </c>
      <c r="D10" s="22">
        <f t="shared" si="2"/>
        <v>0.93455717488789258</v>
      </c>
      <c r="E10" s="1">
        <v>80131</v>
      </c>
      <c r="F10" s="1">
        <v>100910</v>
      </c>
      <c r="G10" s="22">
        <f t="shared" si="3"/>
        <v>0.79408383708254882</v>
      </c>
      <c r="H10" s="1">
        <v>141511</v>
      </c>
      <c r="I10" s="1">
        <v>136910</v>
      </c>
      <c r="J10" s="22">
        <f t="shared" si="4"/>
        <v>1.0336060185523337</v>
      </c>
      <c r="K10" s="1">
        <v>345223</v>
      </c>
      <c r="L10" s="1">
        <v>368739.99999999988</v>
      </c>
      <c r="M10" s="22">
        <f t="shared" si="5"/>
        <v>0.93622335520963307</v>
      </c>
      <c r="N10" s="5"/>
    </row>
    <row r="11" spans="1:14" ht="13.15" customHeight="1" x14ac:dyDescent="0.2">
      <c r="A11" s="13" t="s">
        <v>46</v>
      </c>
      <c r="B11" s="1">
        <f t="shared" si="1"/>
        <v>168409</v>
      </c>
      <c r="C11" s="1">
        <f t="shared" si="0"/>
        <v>182599.99999999997</v>
      </c>
      <c r="D11" s="22">
        <f t="shared" si="2"/>
        <v>0.92228368017524653</v>
      </c>
      <c r="E11" s="1">
        <v>43638</v>
      </c>
      <c r="F11" s="1">
        <v>51800.000000000007</v>
      </c>
      <c r="G11" s="22">
        <f t="shared" si="3"/>
        <v>0.84243243243243227</v>
      </c>
      <c r="H11" s="1">
        <v>6041</v>
      </c>
      <c r="I11" s="1">
        <v>8109.9999999999991</v>
      </c>
      <c r="J11" s="22">
        <f t="shared" si="4"/>
        <v>0.74488286066584475</v>
      </c>
      <c r="K11" s="1">
        <v>118730</v>
      </c>
      <c r="L11" s="1">
        <v>122689.99999999997</v>
      </c>
      <c r="M11" s="22">
        <f t="shared" si="5"/>
        <v>0.96772353085011031</v>
      </c>
      <c r="N11" s="5"/>
    </row>
    <row r="12" spans="1:14" ht="13.15" customHeight="1" x14ac:dyDescent="0.2">
      <c r="A12" s="13" t="s">
        <v>8</v>
      </c>
      <c r="B12" s="1">
        <f t="shared" si="1"/>
        <v>150387</v>
      </c>
      <c r="C12" s="1">
        <f t="shared" si="0"/>
        <v>161260</v>
      </c>
      <c r="D12" s="22">
        <f t="shared" si="2"/>
        <v>0.93257472404812103</v>
      </c>
      <c r="E12" s="1">
        <v>24633</v>
      </c>
      <c r="F12" s="1">
        <v>29699.999999999996</v>
      </c>
      <c r="G12" s="22">
        <f t="shared" si="3"/>
        <v>0.82939393939393946</v>
      </c>
      <c r="H12" s="1">
        <v>11903</v>
      </c>
      <c r="I12" s="1">
        <v>12860.000000000002</v>
      </c>
      <c r="J12" s="22">
        <f t="shared" si="4"/>
        <v>0.9255832037325038</v>
      </c>
      <c r="K12" s="1">
        <v>113851</v>
      </c>
      <c r="L12" s="1">
        <v>118699.99999999999</v>
      </c>
      <c r="M12" s="22">
        <f t="shared" si="5"/>
        <v>0.95914911541701786</v>
      </c>
      <c r="N12" s="5"/>
    </row>
    <row r="13" spans="1:14" ht="13.15" customHeight="1" x14ac:dyDescent="0.2">
      <c r="A13" s="13" t="s">
        <v>9</v>
      </c>
      <c r="B13" s="1">
        <f t="shared" si="1"/>
        <v>109694</v>
      </c>
      <c r="C13" s="1">
        <f t="shared" si="0"/>
        <v>118970</v>
      </c>
      <c r="D13" s="22">
        <f t="shared" si="2"/>
        <v>0.92203076405816597</v>
      </c>
      <c r="E13" s="1">
        <v>38770</v>
      </c>
      <c r="F13" s="1">
        <v>45789.999999999978</v>
      </c>
      <c r="G13" s="22">
        <f t="shared" si="3"/>
        <v>0.84669141734003095</v>
      </c>
      <c r="H13" s="1">
        <v>2762</v>
      </c>
      <c r="I13" s="1">
        <v>3030</v>
      </c>
      <c r="J13" s="22">
        <f t="shared" si="4"/>
        <v>0.91155115511551155</v>
      </c>
      <c r="K13" s="1">
        <v>68162</v>
      </c>
      <c r="L13" s="1">
        <v>70150.000000000029</v>
      </c>
      <c r="M13" s="22">
        <f t="shared" si="5"/>
        <v>0.971660727013542</v>
      </c>
      <c r="N13" s="5"/>
    </row>
    <row r="14" spans="1:14" ht="13.15" customHeight="1" x14ac:dyDescent="0.2">
      <c r="A14" s="13" t="s">
        <v>42</v>
      </c>
      <c r="B14" s="1">
        <f t="shared" si="1"/>
        <v>174777</v>
      </c>
      <c r="C14" s="1">
        <f t="shared" si="0"/>
        <v>189959.99999999997</v>
      </c>
      <c r="D14" s="22">
        <f t="shared" si="2"/>
        <v>0.92007264687302603</v>
      </c>
      <c r="E14" s="1">
        <v>32544</v>
      </c>
      <c r="F14" s="1">
        <v>41910.000000000007</v>
      </c>
      <c r="G14" s="22">
        <f t="shared" si="3"/>
        <v>0.77652111667859691</v>
      </c>
      <c r="H14" s="1">
        <v>5553</v>
      </c>
      <c r="I14" s="1">
        <v>6429.9999999999991</v>
      </c>
      <c r="J14" s="22">
        <f t="shared" si="4"/>
        <v>0.86360808709175751</v>
      </c>
      <c r="K14" s="1">
        <v>136680</v>
      </c>
      <c r="L14" s="1">
        <v>141619.99999999997</v>
      </c>
      <c r="M14" s="22">
        <f t="shared" si="5"/>
        <v>0.96511792119757112</v>
      </c>
      <c r="N14" s="5"/>
    </row>
    <row r="15" spans="1:14" ht="13.15" customHeight="1" x14ac:dyDescent="0.2">
      <c r="A15" s="13" t="s">
        <v>10</v>
      </c>
      <c r="B15" s="1">
        <f t="shared" si="1"/>
        <v>154385</v>
      </c>
      <c r="C15" s="1">
        <f t="shared" si="0"/>
        <v>165340</v>
      </c>
      <c r="D15" s="22">
        <f t="shared" si="2"/>
        <v>0.93374259102455548</v>
      </c>
      <c r="E15" s="1">
        <v>15244</v>
      </c>
      <c r="F15" s="1">
        <v>19100.000000000004</v>
      </c>
      <c r="G15" s="22">
        <f t="shared" si="3"/>
        <v>0.79811518324607311</v>
      </c>
      <c r="H15" s="1">
        <v>2597</v>
      </c>
      <c r="I15" s="1">
        <v>3520</v>
      </c>
      <c r="J15" s="22">
        <f t="shared" si="4"/>
        <v>0.73778409090909092</v>
      </c>
      <c r="K15" s="1">
        <v>136544</v>
      </c>
      <c r="L15" s="1">
        <v>142720</v>
      </c>
      <c r="M15" s="22">
        <f t="shared" si="5"/>
        <v>0.95672645739910311</v>
      </c>
      <c r="N15" s="5"/>
    </row>
    <row r="16" spans="1:14" ht="13.15" customHeight="1" x14ac:dyDescent="0.2">
      <c r="A16" s="13" t="s">
        <v>11</v>
      </c>
      <c r="B16" s="1">
        <f t="shared" si="1"/>
        <v>189654</v>
      </c>
      <c r="C16" s="1">
        <f t="shared" si="0"/>
        <v>200660</v>
      </c>
      <c r="D16" s="22">
        <f t="shared" si="2"/>
        <v>0.94515100169440847</v>
      </c>
      <c r="E16" s="1">
        <v>65657</v>
      </c>
      <c r="F16" s="1">
        <v>74270.000000000015</v>
      </c>
      <c r="G16" s="22">
        <f t="shared" si="3"/>
        <v>0.88403123737713729</v>
      </c>
      <c r="H16" s="1">
        <v>3800</v>
      </c>
      <c r="I16" s="1">
        <v>4309.9999999999991</v>
      </c>
      <c r="J16" s="22">
        <f t="shared" si="4"/>
        <v>0.88167053364269166</v>
      </c>
      <c r="K16" s="1">
        <v>120197</v>
      </c>
      <c r="L16" s="1">
        <v>122079.99999999997</v>
      </c>
      <c r="M16" s="22">
        <f t="shared" si="5"/>
        <v>0.98457568807339468</v>
      </c>
      <c r="N16" s="5"/>
    </row>
    <row r="17" spans="1:17" ht="13.15" customHeight="1" x14ac:dyDescent="0.2">
      <c r="A17" s="13" t="s">
        <v>12</v>
      </c>
      <c r="B17" s="1">
        <f t="shared" si="1"/>
        <v>60197</v>
      </c>
      <c r="C17" s="1">
        <f t="shared" si="0"/>
        <v>62364.999999999985</v>
      </c>
      <c r="D17" s="22">
        <f t="shared" si="2"/>
        <v>0.96523691172933557</v>
      </c>
      <c r="E17" s="1">
        <v>4849</v>
      </c>
      <c r="F17" s="1">
        <v>6039.9999999999991</v>
      </c>
      <c r="G17" s="22">
        <f t="shared" si="3"/>
        <v>0.80281456953642394</v>
      </c>
      <c r="H17" s="1">
        <v>1265</v>
      </c>
      <c r="I17" s="1">
        <v>1095.0000000000002</v>
      </c>
      <c r="J17" s="22">
        <f t="shared" si="4"/>
        <v>1.1552511415525111</v>
      </c>
      <c r="K17" s="1">
        <v>54083</v>
      </c>
      <c r="L17" s="1">
        <v>55229.999999999985</v>
      </c>
      <c r="M17" s="22">
        <f t="shared" si="5"/>
        <v>0.97923230128553351</v>
      </c>
      <c r="N17" s="5"/>
    </row>
    <row r="18" spans="1:17" ht="13.15" customHeight="1" x14ac:dyDescent="0.2">
      <c r="A18" s="13" t="s">
        <v>13</v>
      </c>
      <c r="B18" s="1">
        <f t="shared" si="1"/>
        <v>327541</v>
      </c>
      <c r="C18" s="1">
        <f t="shared" si="0"/>
        <v>353140.00000000006</v>
      </c>
      <c r="D18" s="22">
        <f t="shared" si="2"/>
        <v>0.927510335844141</v>
      </c>
      <c r="E18" s="1">
        <v>31692</v>
      </c>
      <c r="F18" s="1">
        <v>39920</v>
      </c>
      <c r="G18" s="22">
        <f t="shared" si="3"/>
        <v>0.79388777555110224</v>
      </c>
      <c r="H18" s="1">
        <v>7861</v>
      </c>
      <c r="I18" s="1">
        <v>8659.9999999999982</v>
      </c>
      <c r="J18" s="22">
        <f t="shared" si="4"/>
        <v>0.90773672055427268</v>
      </c>
      <c r="K18" s="1">
        <v>287988</v>
      </c>
      <c r="L18" s="1">
        <v>304560.00000000006</v>
      </c>
      <c r="M18" s="22">
        <f t="shared" si="5"/>
        <v>0.94558707643814011</v>
      </c>
      <c r="N18" s="5"/>
    </row>
    <row r="19" spans="1:17" ht="13.15" customHeight="1" x14ac:dyDescent="0.2">
      <c r="A19" s="13" t="s">
        <v>47</v>
      </c>
      <c r="B19" s="1">
        <f t="shared" si="1"/>
        <v>49062</v>
      </c>
      <c r="C19" s="1">
        <f t="shared" si="0"/>
        <v>51809.999999999985</v>
      </c>
      <c r="D19" s="22">
        <f t="shared" si="2"/>
        <v>0.94696004632310393</v>
      </c>
      <c r="E19" s="1">
        <v>24596</v>
      </c>
      <c r="F19" s="1">
        <v>28629.999999999993</v>
      </c>
      <c r="G19" s="22">
        <f t="shared" si="3"/>
        <v>0.85909884736290631</v>
      </c>
      <c r="H19" s="1">
        <v>1089</v>
      </c>
      <c r="I19" s="1">
        <v>1225</v>
      </c>
      <c r="J19" s="22">
        <f t="shared" si="4"/>
        <v>0.88897959183673469</v>
      </c>
      <c r="K19" s="1">
        <v>23377</v>
      </c>
      <c r="L19" s="1">
        <v>21954.999999999996</v>
      </c>
      <c r="M19" s="22">
        <f t="shared" si="5"/>
        <v>1.0647688453655206</v>
      </c>
      <c r="N19" s="5"/>
    </row>
    <row r="20" spans="1:17" ht="13.15" customHeight="1" x14ac:dyDescent="0.2">
      <c r="A20" s="13" t="s">
        <v>14</v>
      </c>
      <c r="B20" s="1">
        <f t="shared" si="1"/>
        <v>119139</v>
      </c>
      <c r="C20" s="1">
        <f t="shared" si="0"/>
        <v>127360</v>
      </c>
      <c r="D20" s="22">
        <f t="shared" si="2"/>
        <v>0.93545069095477384</v>
      </c>
      <c r="E20" s="1">
        <v>21245</v>
      </c>
      <c r="F20" s="1">
        <v>27200</v>
      </c>
      <c r="G20" s="22">
        <f t="shared" si="3"/>
        <v>0.78106617647058818</v>
      </c>
      <c r="H20" s="1">
        <v>1596</v>
      </c>
      <c r="I20" s="1">
        <v>1900.0000000000002</v>
      </c>
      <c r="J20" s="22">
        <f t="shared" si="4"/>
        <v>0.83999999999999986</v>
      </c>
      <c r="K20" s="1">
        <v>96298</v>
      </c>
      <c r="L20" s="1">
        <v>98260</v>
      </c>
      <c r="M20" s="22">
        <f t="shared" si="5"/>
        <v>0.98003256665988192</v>
      </c>
      <c r="N20" s="5"/>
    </row>
    <row r="21" spans="1:17" ht="13.15" customHeight="1" x14ac:dyDescent="0.2">
      <c r="A21" s="13" t="s">
        <v>15</v>
      </c>
      <c r="B21" s="1">
        <f t="shared" si="1"/>
        <v>419215</v>
      </c>
      <c r="C21" s="1">
        <f t="shared" si="0"/>
        <v>449589.99999999994</v>
      </c>
      <c r="D21" s="22">
        <f t="shared" si="2"/>
        <v>0.93243844391556763</v>
      </c>
      <c r="E21" s="1">
        <v>91047</v>
      </c>
      <c r="F21" s="1">
        <v>112059.99999999999</v>
      </c>
      <c r="G21" s="22">
        <f t="shared" si="3"/>
        <v>0.812484383366054</v>
      </c>
      <c r="H21" s="1">
        <v>13269</v>
      </c>
      <c r="I21" s="1">
        <v>14089.999999999998</v>
      </c>
      <c r="J21" s="22">
        <f t="shared" si="4"/>
        <v>0.94173172462739541</v>
      </c>
      <c r="K21" s="1">
        <v>314899</v>
      </c>
      <c r="L21" s="1">
        <v>323439.99999999994</v>
      </c>
      <c r="M21" s="22">
        <f t="shared" si="5"/>
        <v>0.97359324758842458</v>
      </c>
      <c r="N21" s="5"/>
    </row>
    <row r="22" spans="1:17" ht="13.15" customHeight="1" x14ac:dyDescent="0.2">
      <c r="A22" s="13" t="s">
        <v>16</v>
      </c>
      <c r="B22" s="1">
        <f t="shared" si="1"/>
        <v>48524</v>
      </c>
      <c r="C22" s="1">
        <f t="shared" si="0"/>
        <v>50415</v>
      </c>
      <c r="D22" s="22">
        <f t="shared" si="2"/>
        <v>0.96249132202717447</v>
      </c>
      <c r="E22" s="1">
        <v>8616</v>
      </c>
      <c r="F22" s="1">
        <v>9449.9999999999964</v>
      </c>
      <c r="G22" s="22">
        <f t="shared" si="3"/>
        <v>0.91174603174603208</v>
      </c>
      <c r="H22" s="1">
        <v>1055</v>
      </c>
      <c r="I22" s="1">
        <v>1079.9999999999998</v>
      </c>
      <c r="J22" s="22">
        <f t="shared" si="4"/>
        <v>0.97685185185185208</v>
      </c>
      <c r="K22" s="1">
        <v>38853</v>
      </c>
      <c r="L22" s="1">
        <v>39885</v>
      </c>
      <c r="M22" s="22">
        <f t="shared" si="5"/>
        <v>0.97412561113200447</v>
      </c>
      <c r="N22" s="5"/>
    </row>
    <row r="23" spans="1:17" ht="13.15" customHeight="1" x14ac:dyDescent="0.2">
      <c r="A23" s="13" t="s">
        <v>48</v>
      </c>
      <c r="B23" s="1">
        <f t="shared" si="1"/>
        <v>605789</v>
      </c>
      <c r="C23" s="1">
        <f t="shared" si="0"/>
        <v>642080</v>
      </c>
      <c r="D23" s="22">
        <f t="shared" si="2"/>
        <v>0.943479005731373</v>
      </c>
      <c r="E23" s="1">
        <v>52799</v>
      </c>
      <c r="F23" s="1">
        <v>66760.000000000015</v>
      </c>
      <c r="G23" s="22">
        <f t="shared" si="3"/>
        <v>0.79087777112043123</v>
      </c>
      <c r="H23" s="1">
        <v>44918</v>
      </c>
      <c r="I23" s="1">
        <v>48230</v>
      </c>
      <c r="J23" s="22">
        <f t="shared" si="4"/>
        <v>0.93132904831018037</v>
      </c>
      <c r="K23" s="1">
        <v>508072</v>
      </c>
      <c r="L23" s="1">
        <v>527090</v>
      </c>
      <c r="M23" s="22">
        <f t="shared" si="5"/>
        <v>0.96391887533438314</v>
      </c>
      <c r="N23" s="5"/>
    </row>
    <row r="24" spans="1:17" ht="13.15" customHeight="1" x14ac:dyDescent="0.2">
      <c r="A24" s="13" t="s">
        <v>17</v>
      </c>
      <c r="B24" s="1">
        <f t="shared" si="1"/>
        <v>31569</v>
      </c>
      <c r="C24" s="1">
        <f t="shared" si="0"/>
        <v>32709.999999999993</v>
      </c>
      <c r="D24" s="22">
        <f t="shared" si="2"/>
        <v>0.96511770100886596</v>
      </c>
      <c r="E24" s="1">
        <v>3672</v>
      </c>
      <c r="F24" s="1">
        <v>4190.0000000000009</v>
      </c>
      <c r="G24" s="22">
        <f t="shared" si="3"/>
        <v>0.87637231503579938</v>
      </c>
      <c r="H24" s="1">
        <v>357</v>
      </c>
      <c r="I24" s="1">
        <v>390</v>
      </c>
      <c r="J24" s="22">
        <f t="shared" si="4"/>
        <v>0.91538461538461535</v>
      </c>
      <c r="K24" s="1">
        <v>27540</v>
      </c>
      <c r="L24" s="1">
        <v>28129.999999999993</v>
      </c>
      <c r="M24" s="22">
        <f t="shared" si="5"/>
        <v>0.97902595094205502</v>
      </c>
      <c r="N24" s="5"/>
    </row>
    <row r="25" spans="1:17" ht="13.15" customHeight="1" x14ac:dyDescent="0.2">
      <c r="A25" s="13" t="s">
        <v>18</v>
      </c>
      <c r="B25" s="1">
        <f t="shared" si="1"/>
        <v>65446</v>
      </c>
      <c r="C25" s="1">
        <f t="shared" si="0"/>
        <v>69280.000000000015</v>
      </c>
      <c r="D25" s="22">
        <f t="shared" si="2"/>
        <v>0.94465935334872964</v>
      </c>
      <c r="E25" s="1">
        <v>17194</v>
      </c>
      <c r="F25" s="1">
        <v>20020.000000000004</v>
      </c>
      <c r="G25" s="22">
        <f t="shared" si="3"/>
        <v>0.85884115884115864</v>
      </c>
      <c r="H25" s="1">
        <v>1674</v>
      </c>
      <c r="I25" s="1">
        <v>2070</v>
      </c>
      <c r="J25" s="22">
        <f t="shared" si="4"/>
        <v>0.80869565217391304</v>
      </c>
      <c r="K25" s="1">
        <v>46578</v>
      </c>
      <c r="L25" s="1">
        <v>47190.000000000007</v>
      </c>
      <c r="M25" s="22">
        <f t="shared" si="5"/>
        <v>0.98703115066751412</v>
      </c>
      <c r="N25" s="5"/>
    </row>
    <row r="26" spans="1:17" ht="13.15" customHeight="1" x14ac:dyDescent="0.2">
      <c r="A26" s="19" t="s">
        <v>19</v>
      </c>
      <c r="B26" s="20">
        <f t="shared" ref="B26:C26" si="6">E26+H26+K26</f>
        <v>4822327</v>
      </c>
      <c r="C26" s="20">
        <f t="shared" si="6"/>
        <v>5153500</v>
      </c>
      <c r="D26" s="21">
        <f t="shared" si="2"/>
        <v>0.93573823615018914</v>
      </c>
      <c r="E26" s="20">
        <v>736051</v>
      </c>
      <c r="F26" s="20">
        <v>892130</v>
      </c>
      <c r="G26" s="21">
        <f t="shared" si="3"/>
        <v>0.82504903993812562</v>
      </c>
      <c r="H26" s="20">
        <v>345401</v>
      </c>
      <c r="I26" s="20">
        <v>357410</v>
      </c>
      <c r="J26" s="21">
        <f t="shared" si="4"/>
        <v>0.96639993285022807</v>
      </c>
      <c r="K26" s="20">
        <v>3740875</v>
      </c>
      <c r="L26" s="20">
        <v>3903960</v>
      </c>
      <c r="M26" s="21">
        <f t="shared" si="5"/>
        <v>0.95822575026383472</v>
      </c>
      <c r="N26" s="5"/>
    </row>
    <row r="28" spans="1:17" x14ac:dyDescent="0.2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45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(July 2022)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39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21</v>
      </c>
      <c r="F4" s="15"/>
      <c r="G4" s="15"/>
      <c r="H4" s="14" t="s">
        <v>22</v>
      </c>
      <c r="I4" s="15"/>
      <c r="J4" s="15"/>
    </row>
    <row r="5" spans="1:10" ht="26.45" customHeight="1" x14ac:dyDescent="0.2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</row>
    <row r="6" spans="1:10" ht="13.15" customHeight="1" x14ac:dyDescent="0.2">
      <c r="A6" s="13" t="s">
        <v>4</v>
      </c>
      <c r="B6" s="1">
        <f>E6+H6</f>
        <v>461195</v>
      </c>
      <c r="C6" s="1">
        <f t="shared" ref="C6:C25" si="0">F6+I6</f>
        <v>497059.99999999988</v>
      </c>
      <c r="D6" s="22">
        <f>IF(B6=0,"",B6/C6)</f>
        <v>0.92784573290950811</v>
      </c>
      <c r="E6" s="25">
        <v>237581</v>
      </c>
      <c r="F6" s="25">
        <v>250099.99999999994</v>
      </c>
      <c r="G6" s="22">
        <f>IF(E6=0,"",E6/F6)</f>
        <v>0.94994402239104381</v>
      </c>
      <c r="H6" s="25">
        <v>223614</v>
      </c>
      <c r="I6" s="25">
        <v>246959.99999999991</v>
      </c>
      <c r="J6" s="22">
        <f>IF(H6=0,"",H6/I6)</f>
        <v>0.90546647230320731</v>
      </c>
    </row>
    <row r="7" spans="1:10" ht="13.15" customHeight="1" x14ac:dyDescent="0.2">
      <c r="A7" s="13" t="s">
        <v>5</v>
      </c>
      <c r="B7" s="1">
        <f t="shared" ref="B7:B25" si="1">E7+H7</f>
        <v>254445</v>
      </c>
      <c r="C7" s="1">
        <f t="shared" si="0"/>
        <v>272549.99999999988</v>
      </c>
      <c r="D7" s="22">
        <f t="shared" ref="D7:D26" si="2">IF(B7=0,"",B7/C7)</f>
        <v>0.93357182168409503</v>
      </c>
      <c r="E7" s="25">
        <v>132564</v>
      </c>
      <c r="F7" s="25">
        <v>138549.99999999994</v>
      </c>
      <c r="G7" s="22">
        <f t="shared" ref="G7:G26" si="3">IF(E7=0,"",E7/F7)</f>
        <v>0.95679538072897907</v>
      </c>
      <c r="H7" s="25">
        <v>121881</v>
      </c>
      <c r="I7" s="25">
        <v>133999.99999999997</v>
      </c>
      <c r="J7" s="22">
        <f t="shared" ref="J7:J26" si="4">IF(H7=0,"",H7/I7)</f>
        <v>0.90955970149253751</v>
      </c>
    </row>
    <row r="8" spans="1:10" ht="13.15" customHeight="1" x14ac:dyDescent="0.2">
      <c r="A8" s="13" t="s">
        <v>6</v>
      </c>
      <c r="B8" s="1">
        <f t="shared" si="1"/>
        <v>564082</v>
      </c>
      <c r="C8" s="1">
        <f t="shared" si="0"/>
        <v>591630</v>
      </c>
      <c r="D8" s="22">
        <f t="shared" si="2"/>
        <v>0.95343711441272416</v>
      </c>
      <c r="E8" s="25">
        <v>289468</v>
      </c>
      <c r="F8" s="25">
        <v>294060</v>
      </c>
      <c r="G8" s="22">
        <f t="shared" si="3"/>
        <v>0.98438413929130109</v>
      </c>
      <c r="H8" s="25">
        <v>274614</v>
      </c>
      <c r="I8" s="25">
        <v>297570.00000000006</v>
      </c>
      <c r="J8" s="22">
        <f t="shared" si="4"/>
        <v>0.92285512652485113</v>
      </c>
    </row>
    <row r="9" spans="1:10" ht="13.15" customHeight="1" x14ac:dyDescent="0.2">
      <c r="A9" s="13" t="s">
        <v>41</v>
      </c>
      <c r="B9" s="1">
        <f t="shared" si="1"/>
        <v>301952</v>
      </c>
      <c r="C9" s="1">
        <f t="shared" si="0"/>
        <v>328160</v>
      </c>
      <c r="D9" s="22">
        <f t="shared" si="2"/>
        <v>0.92013651877133107</v>
      </c>
      <c r="E9" s="25">
        <v>157820</v>
      </c>
      <c r="F9" s="25">
        <v>168190.00000000006</v>
      </c>
      <c r="G9" s="22">
        <f t="shared" si="3"/>
        <v>0.93834354004399756</v>
      </c>
      <c r="H9" s="25">
        <v>144132</v>
      </c>
      <c r="I9" s="25">
        <v>159969.99999999994</v>
      </c>
      <c r="J9" s="22">
        <f t="shared" si="4"/>
        <v>0.90099393636306835</v>
      </c>
    </row>
    <row r="10" spans="1:10" ht="13.15" customHeight="1" x14ac:dyDescent="0.2">
      <c r="A10" s="13" t="s">
        <v>7</v>
      </c>
      <c r="B10" s="1">
        <f t="shared" si="1"/>
        <v>566865</v>
      </c>
      <c r="C10" s="1">
        <f t="shared" si="0"/>
        <v>606559.99999999988</v>
      </c>
      <c r="D10" s="22">
        <f t="shared" si="2"/>
        <v>0.93455717488789258</v>
      </c>
      <c r="E10" s="25">
        <v>289578</v>
      </c>
      <c r="F10" s="25">
        <v>303340.00000000012</v>
      </c>
      <c r="G10" s="22">
        <f t="shared" si="3"/>
        <v>0.95463176633480551</v>
      </c>
      <c r="H10" s="25">
        <v>277287</v>
      </c>
      <c r="I10" s="25">
        <v>303219.99999999977</v>
      </c>
      <c r="J10" s="22">
        <f t="shared" si="4"/>
        <v>0.91447463887606428</v>
      </c>
    </row>
    <row r="11" spans="1:10" ht="13.15" customHeight="1" x14ac:dyDescent="0.2">
      <c r="A11" s="13" t="s">
        <v>46</v>
      </c>
      <c r="B11" s="1">
        <f t="shared" si="1"/>
        <v>168409</v>
      </c>
      <c r="C11" s="1">
        <f t="shared" si="0"/>
        <v>182600</v>
      </c>
      <c r="D11" s="22">
        <f t="shared" si="2"/>
        <v>0.92228368017524642</v>
      </c>
      <c r="E11" s="25">
        <v>88201</v>
      </c>
      <c r="F11" s="25">
        <v>92960</v>
      </c>
      <c r="G11" s="22">
        <f t="shared" si="3"/>
        <v>0.94880593803786573</v>
      </c>
      <c r="H11" s="25">
        <v>80208</v>
      </c>
      <c r="I11" s="25">
        <v>89639.999999999985</v>
      </c>
      <c r="J11" s="22">
        <f t="shared" si="4"/>
        <v>0.89477911646586361</v>
      </c>
    </row>
    <row r="12" spans="1:10" ht="13.15" customHeight="1" x14ac:dyDescent="0.2">
      <c r="A12" s="13" t="s">
        <v>8</v>
      </c>
      <c r="B12" s="1">
        <f t="shared" si="1"/>
        <v>150387</v>
      </c>
      <c r="C12" s="1">
        <f t="shared" si="0"/>
        <v>161259.99999999997</v>
      </c>
      <c r="D12" s="22">
        <f t="shared" si="2"/>
        <v>0.93257472404812125</v>
      </c>
      <c r="E12" s="25">
        <v>77220</v>
      </c>
      <c r="F12" s="25">
        <v>80909.999999999985</v>
      </c>
      <c r="G12" s="22">
        <f t="shared" si="3"/>
        <v>0.95439377085650745</v>
      </c>
      <c r="H12" s="25">
        <v>73167</v>
      </c>
      <c r="I12" s="25">
        <v>80349.999999999985</v>
      </c>
      <c r="J12" s="22">
        <f t="shared" si="4"/>
        <v>0.91060360920970773</v>
      </c>
    </row>
    <row r="13" spans="1:10" ht="13.15" customHeight="1" x14ac:dyDescent="0.2">
      <c r="A13" s="13" t="s">
        <v>9</v>
      </c>
      <c r="B13" s="1">
        <f t="shared" si="1"/>
        <v>109694</v>
      </c>
      <c r="C13" s="1">
        <f t="shared" si="0"/>
        <v>118969.99999999999</v>
      </c>
      <c r="D13" s="22">
        <f t="shared" si="2"/>
        <v>0.92203076405816609</v>
      </c>
      <c r="E13" s="25">
        <v>56688</v>
      </c>
      <c r="F13" s="25">
        <v>59989.999999999993</v>
      </c>
      <c r="G13" s="22">
        <f t="shared" si="3"/>
        <v>0.94495749291548603</v>
      </c>
      <c r="H13" s="25">
        <v>53006</v>
      </c>
      <c r="I13" s="25">
        <v>58979.999999999993</v>
      </c>
      <c r="J13" s="22">
        <f t="shared" si="4"/>
        <v>0.89871142760257727</v>
      </c>
    </row>
    <row r="14" spans="1:10" ht="13.15" customHeight="1" x14ac:dyDescent="0.2">
      <c r="A14" s="13" t="s">
        <v>42</v>
      </c>
      <c r="B14" s="1">
        <f t="shared" si="1"/>
        <v>174777</v>
      </c>
      <c r="C14" s="1">
        <f t="shared" si="0"/>
        <v>189959.99999999997</v>
      </c>
      <c r="D14" s="22">
        <f t="shared" si="2"/>
        <v>0.92007264687302603</v>
      </c>
      <c r="E14" s="25">
        <v>91549</v>
      </c>
      <c r="F14" s="25">
        <v>96310</v>
      </c>
      <c r="G14" s="22">
        <f t="shared" si="3"/>
        <v>0.950565881009241</v>
      </c>
      <c r="H14" s="25">
        <v>83228</v>
      </c>
      <c r="I14" s="25">
        <v>93649.999999999971</v>
      </c>
      <c r="J14" s="22">
        <f t="shared" si="4"/>
        <v>0.88871329418045941</v>
      </c>
    </row>
    <row r="15" spans="1:10" ht="13.15" customHeight="1" x14ac:dyDescent="0.2">
      <c r="A15" s="13" t="s">
        <v>10</v>
      </c>
      <c r="B15" s="1">
        <f t="shared" si="1"/>
        <v>154385</v>
      </c>
      <c r="C15" s="1">
        <f t="shared" si="0"/>
        <v>165340</v>
      </c>
      <c r="D15" s="22">
        <f t="shared" si="2"/>
        <v>0.93374259102455548</v>
      </c>
      <c r="E15" s="25">
        <v>79139</v>
      </c>
      <c r="F15" s="25">
        <v>83070</v>
      </c>
      <c r="G15" s="22">
        <f t="shared" si="3"/>
        <v>0.95267846394606959</v>
      </c>
      <c r="H15" s="25">
        <v>75246</v>
      </c>
      <c r="I15" s="25">
        <v>82270</v>
      </c>
      <c r="J15" s="22">
        <f t="shared" si="4"/>
        <v>0.91462258417406106</v>
      </c>
    </row>
    <row r="16" spans="1:10" ht="13.15" customHeight="1" x14ac:dyDescent="0.2">
      <c r="A16" s="13" t="s">
        <v>11</v>
      </c>
      <c r="B16" s="1">
        <f t="shared" si="1"/>
        <v>189654</v>
      </c>
      <c r="C16" s="1">
        <f t="shared" si="0"/>
        <v>200660</v>
      </c>
      <c r="D16" s="22">
        <f t="shared" si="2"/>
        <v>0.94515100169440847</v>
      </c>
      <c r="E16" s="25">
        <v>97214</v>
      </c>
      <c r="F16" s="25">
        <v>100610</v>
      </c>
      <c r="G16" s="22">
        <f t="shared" si="3"/>
        <v>0.96624590000993937</v>
      </c>
      <c r="H16" s="25">
        <v>92440</v>
      </c>
      <c r="I16" s="25">
        <v>100049.99999999999</v>
      </c>
      <c r="J16" s="22">
        <f t="shared" si="4"/>
        <v>0.92393803098450789</v>
      </c>
    </row>
    <row r="17" spans="1:13" ht="13.15" customHeight="1" x14ac:dyDescent="0.2">
      <c r="A17" s="13" t="s">
        <v>12</v>
      </c>
      <c r="B17" s="1">
        <f t="shared" si="1"/>
        <v>60197</v>
      </c>
      <c r="C17" s="1">
        <f t="shared" si="0"/>
        <v>62365.000000000007</v>
      </c>
      <c r="D17" s="22">
        <f t="shared" si="2"/>
        <v>0.96523691172933523</v>
      </c>
      <c r="E17" s="25">
        <v>30364</v>
      </c>
      <c r="F17" s="25">
        <v>31105</v>
      </c>
      <c r="G17" s="22">
        <f t="shared" si="3"/>
        <v>0.97617746343031664</v>
      </c>
      <c r="H17" s="25">
        <v>29833</v>
      </c>
      <c r="I17" s="25">
        <v>31260.000000000007</v>
      </c>
      <c r="J17" s="22">
        <f t="shared" si="4"/>
        <v>0.95435060780550207</v>
      </c>
    </row>
    <row r="18" spans="1:13" ht="13.15" customHeight="1" x14ac:dyDescent="0.2">
      <c r="A18" s="13" t="s">
        <v>13</v>
      </c>
      <c r="B18" s="1">
        <f t="shared" si="1"/>
        <v>327541</v>
      </c>
      <c r="C18" s="1">
        <f t="shared" si="0"/>
        <v>353140</v>
      </c>
      <c r="D18" s="22">
        <f t="shared" si="2"/>
        <v>0.92751033584414111</v>
      </c>
      <c r="E18" s="25">
        <v>168127</v>
      </c>
      <c r="F18" s="25">
        <v>177119.99999999991</v>
      </c>
      <c r="G18" s="22">
        <f t="shared" si="3"/>
        <v>0.94922651309846484</v>
      </c>
      <c r="H18" s="25">
        <v>159414</v>
      </c>
      <c r="I18" s="25">
        <v>176020.00000000009</v>
      </c>
      <c r="J18" s="22">
        <f t="shared" si="4"/>
        <v>0.90565844790364691</v>
      </c>
    </row>
    <row r="19" spans="1:13" ht="13.15" customHeight="1" x14ac:dyDescent="0.2">
      <c r="A19" s="13" t="s">
        <v>47</v>
      </c>
      <c r="B19" s="1">
        <f t="shared" si="1"/>
        <v>49062</v>
      </c>
      <c r="C19" s="1">
        <f t="shared" si="0"/>
        <v>51809.999999999985</v>
      </c>
      <c r="D19" s="22">
        <f t="shared" si="2"/>
        <v>0.94696004632310393</v>
      </c>
      <c r="E19" s="25">
        <v>25245</v>
      </c>
      <c r="F19" s="25">
        <v>26114.999999999993</v>
      </c>
      <c r="G19" s="22">
        <f t="shared" si="3"/>
        <v>0.96668581275129262</v>
      </c>
      <c r="H19" s="25">
        <v>23817</v>
      </c>
      <c r="I19" s="25">
        <v>25694.999999999996</v>
      </c>
      <c r="J19" s="22">
        <f t="shared" si="4"/>
        <v>0.92691185055458269</v>
      </c>
    </row>
    <row r="20" spans="1:13" ht="13.15" customHeight="1" x14ac:dyDescent="0.2">
      <c r="A20" s="13" t="s">
        <v>14</v>
      </c>
      <c r="B20" s="1">
        <f t="shared" si="1"/>
        <v>119139</v>
      </c>
      <c r="C20" s="1">
        <f t="shared" si="0"/>
        <v>127359.99999999999</v>
      </c>
      <c r="D20" s="22">
        <f t="shared" si="2"/>
        <v>0.93545069095477396</v>
      </c>
      <c r="E20" s="25">
        <v>61481</v>
      </c>
      <c r="F20" s="25">
        <v>63874.999999999993</v>
      </c>
      <c r="G20" s="22">
        <f t="shared" si="3"/>
        <v>0.96252054794520558</v>
      </c>
      <c r="H20" s="25">
        <v>57658</v>
      </c>
      <c r="I20" s="25">
        <v>63484.999999999993</v>
      </c>
      <c r="J20" s="22">
        <f t="shared" si="4"/>
        <v>0.90821453886744907</v>
      </c>
    </row>
    <row r="21" spans="1:13" ht="13.15" customHeight="1" x14ac:dyDescent="0.2">
      <c r="A21" s="13" t="s">
        <v>15</v>
      </c>
      <c r="B21" s="1">
        <f t="shared" si="1"/>
        <v>419215</v>
      </c>
      <c r="C21" s="1">
        <f t="shared" si="0"/>
        <v>449589.99999999994</v>
      </c>
      <c r="D21" s="22">
        <f t="shared" si="2"/>
        <v>0.93243844391556763</v>
      </c>
      <c r="E21" s="25">
        <v>215731</v>
      </c>
      <c r="F21" s="25">
        <v>226619.99999999997</v>
      </c>
      <c r="G21" s="22">
        <f t="shared" si="3"/>
        <v>0.95195040155326105</v>
      </c>
      <c r="H21" s="25">
        <v>203484</v>
      </c>
      <c r="I21" s="25">
        <v>222969.99999999997</v>
      </c>
      <c r="J21" s="22">
        <f t="shared" si="4"/>
        <v>0.91260707718527168</v>
      </c>
    </row>
    <row r="22" spans="1:13" ht="13.15" customHeight="1" x14ac:dyDescent="0.2">
      <c r="A22" s="13" t="s">
        <v>16</v>
      </c>
      <c r="B22" s="1">
        <f t="shared" si="1"/>
        <v>48524</v>
      </c>
      <c r="C22" s="1">
        <f t="shared" si="0"/>
        <v>50415</v>
      </c>
      <c r="D22" s="22">
        <f t="shared" si="2"/>
        <v>0.96249132202717447</v>
      </c>
      <c r="E22" s="25">
        <v>25034</v>
      </c>
      <c r="F22" s="25">
        <v>25575</v>
      </c>
      <c r="G22" s="22">
        <f t="shared" si="3"/>
        <v>0.97884652981427178</v>
      </c>
      <c r="H22" s="25">
        <v>23490</v>
      </c>
      <c r="I22" s="25">
        <v>24840.000000000004</v>
      </c>
      <c r="J22" s="22">
        <f t="shared" si="4"/>
        <v>0.94565217391304335</v>
      </c>
    </row>
    <row r="23" spans="1:13" ht="13.15" customHeight="1" x14ac:dyDescent="0.2">
      <c r="A23" s="13" t="s">
        <v>48</v>
      </c>
      <c r="B23" s="1">
        <f t="shared" si="1"/>
        <v>605789</v>
      </c>
      <c r="C23" s="1">
        <f t="shared" si="0"/>
        <v>642080</v>
      </c>
      <c r="D23" s="22">
        <f t="shared" si="2"/>
        <v>0.943479005731373</v>
      </c>
      <c r="E23" s="25">
        <v>313479</v>
      </c>
      <c r="F23" s="25">
        <v>324740.00000000012</v>
      </c>
      <c r="G23" s="22">
        <f t="shared" si="3"/>
        <v>0.96532302765289124</v>
      </c>
      <c r="H23" s="25">
        <v>292310</v>
      </c>
      <c r="I23" s="25">
        <v>317339.99999999994</v>
      </c>
      <c r="J23" s="22">
        <f t="shared" si="4"/>
        <v>0.92112560660490339</v>
      </c>
    </row>
    <row r="24" spans="1:13" ht="13.15" customHeight="1" x14ac:dyDescent="0.2">
      <c r="A24" s="13" t="s">
        <v>17</v>
      </c>
      <c r="B24" s="1">
        <f t="shared" si="1"/>
        <v>31569</v>
      </c>
      <c r="C24" s="1">
        <f t="shared" si="0"/>
        <v>32710</v>
      </c>
      <c r="D24" s="22">
        <f t="shared" si="2"/>
        <v>0.96511770100886574</v>
      </c>
      <c r="E24" s="25">
        <v>15605</v>
      </c>
      <c r="F24" s="25">
        <v>16025</v>
      </c>
      <c r="G24" s="22">
        <f t="shared" si="3"/>
        <v>0.97379095163806551</v>
      </c>
      <c r="H24" s="25">
        <v>15964</v>
      </c>
      <c r="I24" s="25">
        <v>16685</v>
      </c>
      <c r="J24" s="22">
        <f t="shared" si="4"/>
        <v>0.95678753371291581</v>
      </c>
    </row>
    <row r="25" spans="1:13" ht="13.15" customHeight="1" x14ac:dyDescent="0.2">
      <c r="A25" s="13" t="s">
        <v>18</v>
      </c>
      <c r="B25" s="1">
        <f t="shared" si="1"/>
        <v>65446</v>
      </c>
      <c r="C25" s="1">
        <f t="shared" si="0"/>
        <v>69280</v>
      </c>
      <c r="D25" s="22">
        <f t="shared" si="2"/>
        <v>0.94465935334872975</v>
      </c>
      <c r="E25" s="25">
        <v>33880</v>
      </c>
      <c r="F25" s="25">
        <v>35020.000000000007</v>
      </c>
      <c r="G25" s="22">
        <f t="shared" si="3"/>
        <v>0.96744717304397465</v>
      </c>
      <c r="H25" s="25">
        <v>31566</v>
      </c>
      <c r="I25" s="25">
        <v>34260</v>
      </c>
      <c r="J25" s="22">
        <f t="shared" si="4"/>
        <v>0.92136602451838878</v>
      </c>
    </row>
    <row r="26" spans="1:13" ht="13.15" customHeight="1" x14ac:dyDescent="0.2">
      <c r="A26" s="19" t="s">
        <v>19</v>
      </c>
      <c r="B26" s="20">
        <f t="shared" ref="B26" si="5">E26+H26</f>
        <v>4822327</v>
      </c>
      <c r="C26" s="20">
        <f t="shared" ref="C26" si="6">F26+I26</f>
        <v>5153500</v>
      </c>
      <c r="D26" s="21">
        <f t="shared" si="2"/>
        <v>0.93573823615018914</v>
      </c>
      <c r="E26" s="20">
        <v>2485968</v>
      </c>
      <c r="F26" s="20">
        <v>2594285</v>
      </c>
      <c r="G26" s="21">
        <f t="shared" si="3"/>
        <v>0.958247840927269</v>
      </c>
      <c r="H26" s="20">
        <v>2336359</v>
      </c>
      <c r="I26" s="20">
        <v>2559214.9999999995</v>
      </c>
      <c r="J26" s="21">
        <f t="shared" si="4"/>
        <v>0.91292017278735882</v>
      </c>
    </row>
    <row r="28" spans="1:13" x14ac:dyDescent="0.2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Dec 2021.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(July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25</v>
      </c>
      <c r="F4" s="15"/>
      <c r="G4" s="15"/>
      <c r="H4" s="14" t="s">
        <v>26</v>
      </c>
      <c r="I4" s="15"/>
      <c r="J4" s="15"/>
      <c r="K4" s="14" t="s">
        <v>27</v>
      </c>
      <c r="L4" s="15"/>
      <c r="M4" s="15"/>
      <c r="N4" s="14" t="s">
        <v>28</v>
      </c>
      <c r="O4" s="15"/>
      <c r="P4" s="15"/>
      <c r="Q4" s="14" t="s">
        <v>29</v>
      </c>
      <c r="R4" s="15"/>
      <c r="S4" s="15"/>
      <c r="T4" s="14" t="s">
        <v>30</v>
      </c>
      <c r="U4" s="15"/>
      <c r="V4" s="15"/>
    </row>
    <row r="5" spans="1:22" ht="26.45" customHeight="1" x14ac:dyDescent="0.2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  <c r="K5" s="17" t="s">
        <v>23</v>
      </c>
      <c r="L5" s="17" t="s">
        <v>20</v>
      </c>
      <c r="M5" s="18" t="s">
        <v>3</v>
      </c>
      <c r="N5" s="17" t="s">
        <v>23</v>
      </c>
      <c r="O5" s="17" t="s">
        <v>20</v>
      </c>
      <c r="P5" s="18" t="s">
        <v>3</v>
      </c>
      <c r="Q5" s="17" t="s">
        <v>23</v>
      </c>
      <c r="R5" s="17" t="s">
        <v>20</v>
      </c>
      <c r="S5" s="18" t="s">
        <v>3</v>
      </c>
      <c r="T5" s="17" t="s">
        <v>23</v>
      </c>
      <c r="U5" s="17" t="s">
        <v>20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461195</v>
      </c>
      <c r="C6" s="1">
        <f t="shared" ref="C6:C26" si="0">F6+I6+L6+O6+R6+U6</f>
        <v>497060</v>
      </c>
      <c r="D6" s="22">
        <f>IF(B6=0,"",B6/C6)</f>
        <v>0.92784573290950789</v>
      </c>
      <c r="E6" s="1">
        <v>23973</v>
      </c>
      <c r="F6" s="25">
        <v>22439.999999999996</v>
      </c>
      <c r="G6" s="22">
        <f>IF(E6=0,"",E6/F6)</f>
        <v>1.0683155080213906</v>
      </c>
      <c r="H6" s="1">
        <v>53275</v>
      </c>
      <c r="I6" s="25">
        <v>51430</v>
      </c>
      <c r="J6" s="22">
        <f>IF(H6=0,"",H6/I6)</f>
        <v>1.0358740034999028</v>
      </c>
      <c r="K6" s="1">
        <v>56652</v>
      </c>
      <c r="L6" s="25">
        <v>72780</v>
      </c>
      <c r="M6" s="22">
        <f>IF(K6=0,"",K6/L6)</f>
        <v>0.77840065952184667</v>
      </c>
      <c r="N6" s="1">
        <v>149790</v>
      </c>
      <c r="O6" s="25">
        <v>176580</v>
      </c>
      <c r="P6" s="22">
        <f>IF(N6=0,"",N6/O6)</f>
        <v>0.84828406388039412</v>
      </c>
      <c r="Q6" s="1">
        <v>112917</v>
      </c>
      <c r="R6" s="25">
        <v>111380</v>
      </c>
      <c r="S6" s="22">
        <f>IF(Q6=0,"",Q6/R6)</f>
        <v>1.0137996049560065</v>
      </c>
      <c r="T6" s="1">
        <v>64588</v>
      </c>
      <c r="U6" s="25">
        <v>62450.000000000007</v>
      </c>
      <c r="V6" s="22">
        <f>IF(T6=0,"",T6/U6)</f>
        <v>1.0342353883106483</v>
      </c>
    </row>
    <row r="7" spans="1:22" ht="13.15" customHeight="1" x14ac:dyDescent="0.2">
      <c r="A7" s="13" t="s">
        <v>5</v>
      </c>
      <c r="B7" s="1">
        <f t="shared" ref="B7:B26" si="1">E7+H7+K7+N7+Q7+T7</f>
        <v>254445</v>
      </c>
      <c r="C7" s="1">
        <f t="shared" si="0"/>
        <v>272550</v>
      </c>
      <c r="D7" s="22">
        <f t="shared" ref="D7:D26" si="2">IF(B7=0,"",B7/C7)</f>
        <v>0.93357182168409469</v>
      </c>
      <c r="E7" s="1">
        <v>16080</v>
      </c>
      <c r="F7" s="25">
        <v>17140</v>
      </c>
      <c r="G7" s="22">
        <f t="shared" ref="G7:G26" si="3">IF(E7=0,"",E7/F7)</f>
        <v>0.93815635939323216</v>
      </c>
      <c r="H7" s="1">
        <v>34673</v>
      </c>
      <c r="I7" s="25">
        <v>36660</v>
      </c>
      <c r="J7" s="22">
        <f t="shared" ref="J7:J26" si="4">IF(H7=0,"",H7/I7)</f>
        <v>0.94579923622476814</v>
      </c>
      <c r="K7" s="1">
        <v>27286</v>
      </c>
      <c r="L7" s="25">
        <v>28260</v>
      </c>
      <c r="M7" s="22">
        <f t="shared" ref="M7:M26" si="5">IF(K7=0,"",K7/L7)</f>
        <v>0.96553432413305029</v>
      </c>
      <c r="N7" s="1">
        <v>59632</v>
      </c>
      <c r="O7" s="25">
        <v>64380</v>
      </c>
      <c r="P7" s="22">
        <f t="shared" ref="P7:P26" si="6">IF(N7=0,"",N7/O7)</f>
        <v>0.9262503883193538</v>
      </c>
      <c r="Q7" s="1">
        <v>63401</v>
      </c>
      <c r="R7" s="25">
        <v>69509.999999999985</v>
      </c>
      <c r="S7" s="22">
        <f t="shared" ref="S7:S26" si="7">IF(Q7=0,"",Q7/R7)</f>
        <v>0.91211336498345585</v>
      </c>
      <c r="T7" s="1">
        <v>53373</v>
      </c>
      <c r="U7" s="25">
        <v>56600</v>
      </c>
      <c r="V7" s="22">
        <f t="shared" ref="V7:V26" si="8">IF(T7=0,"",T7/U7)</f>
        <v>0.94298586572438159</v>
      </c>
    </row>
    <row r="8" spans="1:22" ht="13.15" customHeight="1" x14ac:dyDescent="0.2">
      <c r="A8" s="13" t="s">
        <v>6</v>
      </c>
      <c r="B8" s="1">
        <f t="shared" si="1"/>
        <v>564082</v>
      </c>
      <c r="C8" s="1">
        <f t="shared" si="0"/>
        <v>591630</v>
      </c>
      <c r="D8" s="22">
        <f t="shared" si="2"/>
        <v>0.95343711441272416</v>
      </c>
      <c r="E8" s="1">
        <v>32915</v>
      </c>
      <c r="F8" s="25">
        <v>33260.000000000007</v>
      </c>
      <c r="G8" s="22">
        <f t="shared" si="3"/>
        <v>0.98962717979555004</v>
      </c>
      <c r="H8" s="1">
        <v>69326</v>
      </c>
      <c r="I8" s="25">
        <v>70100</v>
      </c>
      <c r="J8" s="22">
        <f t="shared" si="4"/>
        <v>0.98895863052781741</v>
      </c>
      <c r="K8" s="1">
        <v>68999</v>
      </c>
      <c r="L8" s="25">
        <v>75959.999999999985</v>
      </c>
      <c r="M8" s="22">
        <f t="shared" si="5"/>
        <v>0.90835966298051618</v>
      </c>
      <c r="N8" s="1">
        <v>151186</v>
      </c>
      <c r="O8" s="25">
        <v>165490</v>
      </c>
      <c r="P8" s="22">
        <f t="shared" si="6"/>
        <v>0.91356577436703124</v>
      </c>
      <c r="Q8" s="1">
        <v>144134</v>
      </c>
      <c r="R8" s="25">
        <v>150390.00000000003</v>
      </c>
      <c r="S8" s="22">
        <f t="shared" si="7"/>
        <v>0.95840148946073522</v>
      </c>
      <c r="T8" s="1">
        <v>97522</v>
      </c>
      <c r="U8" s="25">
        <v>96429.999999999985</v>
      </c>
      <c r="V8" s="22">
        <f t="shared" si="8"/>
        <v>1.0113242766773827</v>
      </c>
    </row>
    <row r="9" spans="1:22" ht="13.15" customHeight="1" x14ac:dyDescent="0.2">
      <c r="A9" s="13" t="s">
        <v>41</v>
      </c>
      <c r="B9" s="1">
        <f t="shared" si="1"/>
        <v>301952</v>
      </c>
      <c r="C9" s="1">
        <f t="shared" si="0"/>
        <v>328160</v>
      </c>
      <c r="D9" s="22">
        <f t="shared" si="2"/>
        <v>0.92013651877133107</v>
      </c>
      <c r="E9" s="1">
        <v>15025</v>
      </c>
      <c r="F9" s="25">
        <v>16440</v>
      </c>
      <c r="G9" s="22">
        <f t="shared" si="3"/>
        <v>0.91392944038929436</v>
      </c>
      <c r="H9" s="1">
        <v>35780</v>
      </c>
      <c r="I9" s="25">
        <v>37470.000000000015</v>
      </c>
      <c r="J9" s="22">
        <f t="shared" si="4"/>
        <v>0.9548972511342404</v>
      </c>
      <c r="K9" s="1">
        <v>41587</v>
      </c>
      <c r="L9" s="25">
        <v>49210</v>
      </c>
      <c r="M9" s="22">
        <f t="shared" si="5"/>
        <v>0.84509246088193457</v>
      </c>
      <c r="N9" s="1">
        <v>88447</v>
      </c>
      <c r="O9" s="25">
        <v>97530</v>
      </c>
      <c r="P9" s="22">
        <f t="shared" si="6"/>
        <v>0.90686968112375677</v>
      </c>
      <c r="Q9" s="1">
        <v>76810</v>
      </c>
      <c r="R9" s="25">
        <v>81220.000000000015</v>
      </c>
      <c r="S9" s="22">
        <f t="shared" si="7"/>
        <v>0.94570302881063761</v>
      </c>
      <c r="T9" s="1">
        <v>44303</v>
      </c>
      <c r="U9" s="25">
        <v>46290.000000000007</v>
      </c>
      <c r="V9" s="22">
        <f t="shared" si="8"/>
        <v>0.95707496219485833</v>
      </c>
    </row>
    <row r="10" spans="1:22" ht="13.15" customHeight="1" x14ac:dyDescent="0.2">
      <c r="A10" s="13" t="s">
        <v>7</v>
      </c>
      <c r="B10" s="1">
        <f t="shared" si="1"/>
        <v>566865</v>
      </c>
      <c r="C10" s="1">
        <f t="shared" si="0"/>
        <v>606560</v>
      </c>
      <c r="D10" s="22">
        <f t="shared" si="2"/>
        <v>0.93455717488789236</v>
      </c>
      <c r="E10" s="1">
        <v>40835</v>
      </c>
      <c r="F10" s="25">
        <v>41780</v>
      </c>
      <c r="G10" s="22">
        <f t="shared" si="3"/>
        <v>0.97738152225945429</v>
      </c>
      <c r="H10" s="1">
        <v>85127</v>
      </c>
      <c r="I10" s="25">
        <v>90649.999999999971</v>
      </c>
      <c r="J10" s="22">
        <f t="shared" si="4"/>
        <v>0.93907335907335943</v>
      </c>
      <c r="K10" s="1">
        <v>73965</v>
      </c>
      <c r="L10" s="25">
        <v>81729.999999999985</v>
      </c>
      <c r="M10" s="22">
        <f t="shared" si="5"/>
        <v>0.90499204698397173</v>
      </c>
      <c r="N10" s="1">
        <v>164331</v>
      </c>
      <c r="O10" s="25">
        <v>178250</v>
      </c>
      <c r="P10" s="22">
        <f t="shared" si="6"/>
        <v>0.92191304347826086</v>
      </c>
      <c r="Q10" s="1">
        <v>131260</v>
      </c>
      <c r="R10" s="25">
        <v>141010</v>
      </c>
      <c r="S10" s="22">
        <f t="shared" si="7"/>
        <v>0.93085596766186796</v>
      </c>
      <c r="T10" s="1">
        <v>71347</v>
      </c>
      <c r="U10" s="25">
        <v>73139.999999999985</v>
      </c>
      <c r="V10" s="22">
        <f t="shared" si="8"/>
        <v>0.97548537052228623</v>
      </c>
    </row>
    <row r="11" spans="1:22" ht="13.15" customHeight="1" x14ac:dyDescent="0.2">
      <c r="A11" s="13" t="s">
        <v>46</v>
      </c>
      <c r="B11" s="1">
        <f t="shared" si="1"/>
        <v>168409</v>
      </c>
      <c r="C11" s="1">
        <f t="shared" si="0"/>
        <v>182600</v>
      </c>
      <c r="D11" s="22">
        <f t="shared" si="2"/>
        <v>0.92228368017524642</v>
      </c>
      <c r="E11" s="1">
        <v>10222</v>
      </c>
      <c r="F11" s="25">
        <v>11159.999999999998</v>
      </c>
      <c r="G11" s="22">
        <f t="shared" si="3"/>
        <v>0.9159498207885306</v>
      </c>
      <c r="H11" s="1">
        <v>23727</v>
      </c>
      <c r="I11" s="25">
        <v>25499.999999999993</v>
      </c>
      <c r="J11" s="22">
        <f t="shared" si="4"/>
        <v>0.93047058823529438</v>
      </c>
      <c r="K11" s="1">
        <v>19078</v>
      </c>
      <c r="L11" s="25">
        <v>20380.000000000004</v>
      </c>
      <c r="M11" s="22">
        <f t="shared" si="5"/>
        <v>0.93611383709519125</v>
      </c>
      <c r="N11" s="1">
        <v>38071</v>
      </c>
      <c r="O11" s="25">
        <v>42120</v>
      </c>
      <c r="P11" s="22">
        <f t="shared" si="6"/>
        <v>0.90386989553656216</v>
      </c>
      <c r="Q11" s="1">
        <v>43664</v>
      </c>
      <c r="R11" s="25">
        <v>47759.999999999993</v>
      </c>
      <c r="S11" s="22">
        <f t="shared" si="7"/>
        <v>0.91423785594639884</v>
      </c>
      <c r="T11" s="1">
        <v>33647</v>
      </c>
      <c r="U11" s="25">
        <v>35679.999999999993</v>
      </c>
      <c r="V11" s="22">
        <f t="shared" si="8"/>
        <v>0.94302130044843069</v>
      </c>
    </row>
    <row r="12" spans="1:22" ht="13.15" customHeight="1" x14ac:dyDescent="0.2">
      <c r="A12" s="13" t="s">
        <v>8</v>
      </c>
      <c r="B12" s="1">
        <f t="shared" si="1"/>
        <v>150387</v>
      </c>
      <c r="C12" s="1">
        <f t="shared" si="0"/>
        <v>161260</v>
      </c>
      <c r="D12" s="22">
        <f t="shared" si="2"/>
        <v>0.93257472404812103</v>
      </c>
      <c r="E12" s="1">
        <v>9662</v>
      </c>
      <c r="F12" s="25">
        <v>10429.999999999998</v>
      </c>
      <c r="G12" s="22">
        <f t="shared" si="3"/>
        <v>0.92636625119846616</v>
      </c>
      <c r="H12" s="1">
        <v>19853</v>
      </c>
      <c r="I12" s="25">
        <v>20950.000000000004</v>
      </c>
      <c r="J12" s="22">
        <f t="shared" si="4"/>
        <v>0.94763723150357981</v>
      </c>
      <c r="K12" s="1">
        <v>16915</v>
      </c>
      <c r="L12" s="25">
        <v>18460.000000000004</v>
      </c>
      <c r="M12" s="22">
        <f t="shared" si="5"/>
        <v>0.91630552546045485</v>
      </c>
      <c r="N12" s="1">
        <v>42276</v>
      </c>
      <c r="O12" s="25">
        <v>45750</v>
      </c>
      <c r="P12" s="22">
        <f t="shared" si="6"/>
        <v>0.92406557377049181</v>
      </c>
      <c r="Q12" s="1">
        <v>38292</v>
      </c>
      <c r="R12" s="25">
        <v>41139.999999999985</v>
      </c>
      <c r="S12" s="22">
        <f t="shared" si="7"/>
        <v>0.93077297034516315</v>
      </c>
      <c r="T12" s="1">
        <v>23389</v>
      </c>
      <c r="U12" s="25">
        <v>24529.999999999993</v>
      </c>
      <c r="V12" s="22">
        <f t="shared" si="8"/>
        <v>0.95348552792499008</v>
      </c>
    </row>
    <row r="13" spans="1:22" ht="13.15" customHeight="1" x14ac:dyDescent="0.2">
      <c r="A13" s="13" t="s">
        <v>9</v>
      </c>
      <c r="B13" s="1">
        <f t="shared" si="1"/>
        <v>109694</v>
      </c>
      <c r="C13" s="1">
        <f t="shared" si="0"/>
        <v>118970</v>
      </c>
      <c r="D13" s="22">
        <f t="shared" si="2"/>
        <v>0.92203076405816597</v>
      </c>
      <c r="E13" s="1">
        <v>7456</v>
      </c>
      <c r="F13" s="25">
        <v>7720</v>
      </c>
      <c r="G13" s="22">
        <f t="shared" si="3"/>
        <v>0.96580310880829012</v>
      </c>
      <c r="H13" s="1">
        <v>15882</v>
      </c>
      <c r="I13" s="25">
        <v>16920</v>
      </c>
      <c r="J13" s="22">
        <f t="shared" si="4"/>
        <v>0.9386524822695036</v>
      </c>
      <c r="K13" s="1">
        <v>12388</v>
      </c>
      <c r="L13" s="25">
        <v>13780</v>
      </c>
      <c r="M13" s="22">
        <f t="shared" si="5"/>
        <v>0.89898403483309142</v>
      </c>
      <c r="N13" s="1">
        <v>26521</v>
      </c>
      <c r="O13" s="25">
        <v>29710</v>
      </c>
      <c r="P13" s="22">
        <f t="shared" si="6"/>
        <v>0.89266240323123525</v>
      </c>
      <c r="Q13" s="1">
        <v>27985</v>
      </c>
      <c r="R13" s="25">
        <v>30380</v>
      </c>
      <c r="S13" s="22">
        <f t="shared" si="7"/>
        <v>0.92116524028966429</v>
      </c>
      <c r="T13" s="1">
        <v>19462</v>
      </c>
      <c r="U13" s="25">
        <v>20459.999999999996</v>
      </c>
      <c r="V13" s="22">
        <f t="shared" si="8"/>
        <v>0.95122189638318688</v>
      </c>
    </row>
    <row r="14" spans="1:22" ht="13.15" customHeight="1" x14ac:dyDescent="0.2">
      <c r="A14" s="13" t="s">
        <v>42</v>
      </c>
      <c r="B14" s="1">
        <f t="shared" si="1"/>
        <v>174777</v>
      </c>
      <c r="C14" s="1">
        <f t="shared" si="0"/>
        <v>189960</v>
      </c>
      <c r="D14" s="22">
        <f t="shared" si="2"/>
        <v>0.92007264687302592</v>
      </c>
      <c r="E14" s="1">
        <v>10937</v>
      </c>
      <c r="F14" s="25">
        <v>11630</v>
      </c>
      <c r="G14" s="22">
        <f t="shared" si="3"/>
        <v>0.94041272570937229</v>
      </c>
      <c r="H14" s="1">
        <v>23760</v>
      </c>
      <c r="I14" s="25">
        <v>25000</v>
      </c>
      <c r="J14" s="22">
        <f t="shared" si="4"/>
        <v>0.95040000000000002</v>
      </c>
      <c r="K14" s="1">
        <v>21015</v>
      </c>
      <c r="L14" s="25">
        <v>24729.999999999993</v>
      </c>
      <c r="M14" s="22">
        <f t="shared" si="5"/>
        <v>0.84977759805903785</v>
      </c>
      <c r="N14" s="1">
        <v>40781</v>
      </c>
      <c r="O14" s="25">
        <v>45490</v>
      </c>
      <c r="P14" s="22">
        <f t="shared" si="6"/>
        <v>0.89648274346010115</v>
      </c>
      <c r="Q14" s="1">
        <v>43631</v>
      </c>
      <c r="R14" s="25">
        <v>47230</v>
      </c>
      <c r="S14" s="22">
        <f t="shared" si="7"/>
        <v>0.92379843319923782</v>
      </c>
      <c r="T14" s="1">
        <v>34653</v>
      </c>
      <c r="U14" s="25">
        <v>35880</v>
      </c>
      <c r="V14" s="22">
        <f t="shared" si="8"/>
        <v>0.96580267558528432</v>
      </c>
    </row>
    <row r="15" spans="1:22" ht="13.15" customHeight="1" x14ac:dyDescent="0.2">
      <c r="A15" s="13" t="s">
        <v>10</v>
      </c>
      <c r="B15" s="1">
        <f t="shared" si="1"/>
        <v>154385</v>
      </c>
      <c r="C15" s="1">
        <f t="shared" si="0"/>
        <v>165340</v>
      </c>
      <c r="D15" s="22">
        <f t="shared" si="2"/>
        <v>0.93374259102455548</v>
      </c>
      <c r="E15" s="1">
        <v>7611</v>
      </c>
      <c r="F15" s="25">
        <v>8260.0000000000018</v>
      </c>
      <c r="G15" s="22">
        <f t="shared" si="3"/>
        <v>0.92142857142857126</v>
      </c>
      <c r="H15" s="1">
        <v>18747</v>
      </c>
      <c r="I15" s="25">
        <v>19550.000000000004</v>
      </c>
      <c r="J15" s="22">
        <f t="shared" si="4"/>
        <v>0.95892583120204589</v>
      </c>
      <c r="K15" s="1">
        <v>15142</v>
      </c>
      <c r="L15" s="25">
        <v>16140.000000000002</v>
      </c>
      <c r="M15" s="22">
        <f t="shared" si="5"/>
        <v>0.93816604708798002</v>
      </c>
      <c r="N15" s="1">
        <v>32966</v>
      </c>
      <c r="O15" s="25">
        <v>36089.999999999993</v>
      </c>
      <c r="P15" s="22">
        <f t="shared" si="6"/>
        <v>0.91343862565807721</v>
      </c>
      <c r="Q15" s="1">
        <v>44104</v>
      </c>
      <c r="R15" s="25">
        <v>47349.999999999993</v>
      </c>
      <c r="S15" s="22">
        <f t="shared" si="7"/>
        <v>0.93144667370644152</v>
      </c>
      <c r="T15" s="1">
        <v>35815</v>
      </c>
      <c r="U15" s="25">
        <v>37950.000000000007</v>
      </c>
      <c r="V15" s="22">
        <f t="shared" si="8"/>
        <v>0.94374176548089572</v>
      </c>
    </row>
    <row r="16" spans="1:22" ht="13.15" customHeight="1" x14ac:dyDescent="0.2">
      <c r="A16" s="13" t="s">
        <v>11</v>
      </c>
      <c r="B16" s="1">
        <f t="shared" si="1"/>
        <v>189654</v>
      </c>
      <c r="C16" s="1">
        <f t="shared" si="0"/>
        <v>200660</v>
      </c>
      <c r="D16" s="22">
        <f t="shared" si="2"/>
        <v>0.94515100169440847</v>
      </c>
      <c r="E16" s="1">
        <v>11732</v>
      </c>
      <c r="F16" s="25">
        <v>12519.999999999998</v>
      </c>
      <c r="G16" s="22">
        <f t="shared" si="3"/>
        <v>0.93706070287539944</v>
      </c>
      <c r="H16" s="1">
        <v>26252</v>
      </c>
      <c r="I16" s="25">
        <v>28160</v>
      </c>
      <c r="J16" s="22">
        <f t="shared" si="4"/>
        <v>0.93224431818181819</v>
      </c>
      <c r="K16" s="1">
        <v>19405</v>
      </c>
      <c r="L16" s="25">
        <v>20379.999999999993</v>
      </c>
      <c r="M16" s="22">
        <f t="shared" si="5"/>
        <v>0.95215897939156069</v>
      </c>
      <c r="N16" s="1">
        <v>40389</v>
      </c>
      <c r="O16" s="25">
        <v>43320</v>
      </c>
      <c r="P16" s="22">
        <f t="shared" si="6"/>
        <v>0.93234072022160663</v>
      </c>
      <c r="Q16" s="1">
        <v>50505</v>
      </c>
      <c r="R16" s="25">
        <v>53550</v>
      </c>
      <c r="S16" s="22">
        <f t="shared" si="7"/>
        <v>0.94313725490196076</v>
      </c>
      <c r="T16" s="1">
        <v>41371</v>
      </c>
      <c r="U16" s="25">
        <v>42729.999999999993</v>
      </c>
      <c r="V16" s="22">
        <f t="shared" si="8"/>
        <v>0.9681956470863563</v>
      </c>
    </row>
    <row r="17" spans="1:22" ht="13.15" customHeight="1" x14ac:dyDescent="0.2">
      <c r="A17" s="13" t="s">
        <v>12</v>
      </c>
      <c r="B17" s="1">
        <f t="shared" si="1"/>
        <v>60197</v>
      </c>
      <c r="C17" s="1">
        <f t="shared" si="0"/>
        <v>62365</v>
      </c>
      <c r="D17" s="22">
        <f t="shared" si="2"/>
        <v>0.96523691172933535</v>
      </c>
      <c r="E17" s="1">
        <v>3142</v>
      </c>
      <c r="F17" s="25">
        <v>3365.0000000000009</v>
      </c>
      <c r="G17" s="22">
        <f t="shared" si="3"/>
        <v>0.93372956909361049</v>
      </c>
      <c r="H17" s="1">
        <v>7318</v>
      </c>
      <c r="I17" s="25">
        <v>7485</v>
      </c>
      <c r="J17" s="22">
        <f t="shared" si="4"/>
        <v>0.97768871075484298</v>
      </c>
      <c r="K17" s="1">
        <v>6012</v>
      </c>
      <c r="L17" s="25">
        <v>5994.9999999999991</v>
      </c>
      <c r="M17" s="22">
        <f t="shared" si="5"/>
        <v>1.0028356964136782</v>
      </c>
      <c r="N17" s="1">
        <v>13623</v>
      </c>
      <c r="O17" s="25">
        <v>14510.000000000002</v>
      </c>
      <c r="P17" s="22">
        <f t="shared" si="6"/>
        <v>0.93886974500344578</v>
      </c>
      <c r="Q17" s="1">
        <v>16341</v>
      </c>
      <c r="R17" s="25">
        <v>16820.000000000004</v>
      </c>
      <c r="S17" s="22">
        <f t="shared" si="7"/>
        <v>0.97152199762187852</v>
      </c>
      <c r="T17" s="1">
        <v>13761</v>
      </c>
      <c r="U17" s="25">
        <v>14189.999999999998</v>
      </c>
      <c r="V17" s="22">
        <f t="shared" si="8"/>
        <v>0.96976744186046526</v>
      </c>
    </row>
    <row r="18" spans="1:22" ht="13.15" customHeight="1" x14ac:dyDescent="0.2">
      <c r="A18" s="13" t="s">
        <v>13</v>
      </c>
      <c r="B18" s="1">
        <f t="shared" si="1"/>
        <v>327541</v>
      </c>
      <c r="C18" s="1">
        <f t="shared" si="0"/>
        <v>353140</v>
      </c>
      <c r="D18" s="22">
        <f t="shared" si="2"/>
        <v>0.92751033584414111</v>
      </c>
      <c r="E18" s="1">
        <v>17265</v>
      </c>
      <c r="F18" s="25">
        <v>18310.000000000004</v>
      </c>
      <c r="G18" s="22">
        <f t="shared" si="3"/>
        <v>0.94292736209721439</v>
      </c>
      <c r="H18" s="1">
        <v>39230</v>
      </c>
      <c r="I18" s="25">
        <v>40590</v>
      </c>
      <c r="J18" s="22">
        <f t="shared" si="4"/>
        <v>0.9664942103966494</v>
      </c>
      <c r="K18" s="1">
        <v>43661</v>
      </c>
      <c r="L18" s="25">
        <v>49150</v>
      </c>
      <c r="M18" s="22">
        <f t="shared" si="5"/>
        <v>0.88832146490335706</v>
      </c>
      <c r="N18" s="1">
        <v>83334</v>
      </c>
      <c r="O18" s="25">
        <v>93610.000000000029</v>
      </c>
      <c r="P18" s="22">
        <f t="shared" si="6"/>
        <v>0.89022540326888122</v>
      </c>
      <c r="Q18" s="1">
        <v>83879</v>
      </c>
      <c r="R18" s="25">
        <v>88770</v>
      </c>
      <c r="S18" s="22">
        <f t="shared" si="7"/>
        <v>0.94490255717021521</v>
      </c>
      <c r="T18" s="1">
        <v>60172</v>
      </c>
      <c r="U18" s="25">
        <v>62710.000000000007</v>
      </c>
      <c r="V18" s="22">
        <f t="shared" si="8"/>
        <v>0.95952798596715028</v>
      </c>
    </row>
    <row r="19" spans="1:22" ht="13.15" customHeight="1" x14ac:dyDescent="0.2">
      <c r="A19" s="13" t="s">
        <v>47</v>
      </c>
      <c r="B19" s="1">
        <f t="shared" si="1"/>
        <v>49062</v>
      </c>
      <c r="C19" s="1">
        <f t="shared" si="0"/>
        <v>51810</v>
      </c>
      <c r="D19" s="22">
        <f t="shared" si="2"/>
        <v>0.9469600463231036</v>
      </c>
      <c r="E19" s="1">
        <v>3497</v>
      </c>
      <c r="F19" s="25">
        <v>3735.0000000000005</v>
      </c>
      <c r="G19" s="22">
        <f t="shared" si="3"/>
        <v>0.93627844712182051</v>
      </c>
      <c r="H19" s="1">
        <v>7456</v>
      </c>
      <c r="I19" s="25">
        <v>8000</v>
      </c>
      <c r="J19" s="22">
        <f t="shared" si="4"/>
        <v>0.93200000000000005</v>
      </c>
      <c r="K19" s="1">
        <v>6027</v>
      </c>
      <c r="L19" s="25">
        <v>6105</v>
      </c>
      <c r="M19" s="22">
        <f t="shared" si="5"/>
        <v>0.98722358722358727</v>
      </c>
      <c r="N19" s="1">
        <v>11741</v>
      </c>
      <c r="O19" s="25">
        <v>12320</v>
      </c>
      <c r="P19" s="22">
        <f t="shared" si="6"/>
        <v>0.95300324675324677</v>
      </c>
      <c r="Q19" s="1">
        <v>12010</v>
      </c>
      <c r="R19" s="25">
        <v>12930</v>
      </c>
      <c r="S19" s="22">
        <f t="shared" si="7"/>
        <v>0.92884764114462492</v>
      </c>
      <c r="T19" s="1">
        <v>8331</v>
      </c>
      <c r="U19" s="25">
        <v>8720</v>
      </c>
      <c r="V19" s="22">
        <f t="shared" si="8"/>
        <v>0.95538990825688075</v>
      </c>
    </row>
    <row r="20" spans="1:22" ht="13.15" customHeight="1" x14ac:dyDescent="0.2">
      <c r="A20" s="13" t="s">
        <v>14</v>
      </c>
      <c r="B20" s="1">
        <f t="shared" si="1"/>
        <v>119139</v>
      </c>
      <c r="C20" s="1">
        <f t="shared" si="0"/>
        <v>127360</v>
      </c>
      <c r="D20" s="22">
        <f t="shared" si="2"/>
        <v>0.93545069095477384</v>
      </c>
      <c r="E20" s="1">
        <v>7547</v>
      </c>
      <c r="F20" s="25">
        <v>8245</v>
      </c>
      <c r="G20" s="22">
        <f t="shared" si="3"/>
        <v>0.91534263189812004</v>
      </c>
      <c r="H20" s="1">
        <v>16821</v>
      </c>
      <c r="I20" s="25">
        <v>17995</v>
      </c>
      <c r="J20" s="22">
        <f t="shared" si="4"/>
        <v>0.93475965545984996</v>
      </c>
      <c r="K20" s="1">
        <v>12695</v>
      </c>
      <c r="L20" s="25">
        <v>13605</v>
      </c>
      <c r="M20" s="22">
        <f t="shared" si="5"/>
        <v>0.93311282616685043</v>
      </c>
      <c r="N20" s="1">
        <v>27824</v>
      </c>
      <c r="O20" s="25">
        <v>30599.999999999996</v>
      </c>
      <c r="P20" s="22">
        <f t="shared" si="6"/>
        <v>0.90928104575163404</v>
      </c>
      <c r="Q20" s="1">
        <v>30936</v>
      </c>
      <c r="R20" s="25">
        <v>33130</v>
      </c>
      <c r="S20" s="22">
        <f t="shared" si="7"/>
        <v>0.93377603380621788</v>
      </c>
      <c r="T20" s="1">
        <v>23316</v>
      </c>
      <c r="U20" s="25">
        <v>23785.000000000004</v>
      </c>
      <c r="V20" s="22">
        <f t="shared" si="8"/>
        <v>0.98028169014084487</v>
      </c>
    </row>
    <row r="21" spans="1:22" ht="13.15" customHeight="1" x14ac:dyDescent="0.2">
      <c r="A21" s="13" t="s">
        <v>15</v>
      </c>
      <c r="B21" s="1">
        <f t="shared" si="1"/>
        <v>419215</v>
      </c>
      <c r="C21" s="1">
        <f t="shared" si="0"/>
        <v>449590</v>
      </c>
      <c r="D21" s="22">
        <f t="shared" si="2"/>
        <v>0.93243844391556752</v>
      </c>
      <c r="E21" s="1">
        <v>27712</v>
      </c>
      <c r="F21" s="25">
        <v>29110.000000000004</v>
      </c>
      <c r="G21" s="22">
        <f t="shared" si="3"/>
        <v>0.95197526623153539</v>
      </c>
      <c r="H21" s="1">
        <v>58890</v>
      </c>
      <c r="I21" s="25">
        <v>62189.999999999993</v>
      </c>
      <c r="J21" s="22">
        <f t="shared" si="4"/>
        <v>0.94693680656054036</v>
      </c>
      <c r="K21" s="1">
        <v>49768</v>
      </c>
      <c r="L21" s="25">
        <v>56829.999999999993</v>
      </c>
      <c r="M21" s="22">
        <f t="shared" si="5"/>
        <v>0.8757346471933839</v>
      </c>
      <c r="N21" s="1">
        <v>107197</v>
      </c>
      <c r="O21" s="25">
        <v>115239.99999999999</v>
      </c>
      <c r="P21" s="22">
        <f t="shared" si="6"/>
        <v>0.93020652551197514</v>
      </c>
      <c r="Q21" s="1">
        <v>101338</v>
      </c>
      <c r="R21" s="25">
        <v>109100.00000000001</v>
      </c>
      <c r="S21" s="22">
        <f t="shared" si="7"/>
        <v>0.92885426214482114</v>
      </c>
      <c r="T21" s="1">
        <v>74310</v>
      </c>
      <c r="U21" s="25">
        <v>77119.999999999985</v>
      </c>
      <c r="V21" s="22">
        <f t="shared" si="8"/>
        <v>0.96356327800829888</v>
      </c>
    </row>
    <row r="22" spans="1:22" ht="13.15" customHeight="1" x14ac:dyDescent="0.2">
      <c r="A22" s="13" t="s">
        <v>16</v>
      </c>
      <c r="B22" s="1">
        <f t="shared" si="1"/>
        <v>48524</v>
      </c>
      <c r="C22" s="1">
        <f t="shared" si="0"/>
        <v>50415</v>
      </c>
      <c r="D22" s="22">
        <f t="shared" si="2"/>
        <v>0.96249132202717447</v>
      </c>
      <c r="E22" s="1">
        <v>2802</v>
      </c>
      <c r="F22" s="25">
        <v>3010</v>
      </c>
      <c r="G22" s="22">
        <f t="shared" si="3"/>
        <v>0.93089700996677738</v>
      </c>
      <c r="H22" s="1">
        <v>6029</v>
      </c>
      <c r="I22" s="25">
        <v>6270</v>
      </c>
      <c r="J22" s="22">
        <f t="shared" si="4"/>
        <v>0.96156299840510362</v>
      </c>
      <c r="K22" s="1">
        <v>4951</v>
      </c>
      <c r="L22" s="25">
        <v>4880</v>
      </c>
      <c r="M22" s="22">
        <f t="shared" si="5"/>
        <v>1.0145491803278688</v>
      </c>
      <c r="N22" s="1">
        <v>10266</v>
      </c>
      <c r="O22" s="25">
        <v>10704.999999999998</v>
      </c>
      <c r="P22" s="22">
        <f t="shared" si="6"/>
        <v>0.95899112564222344</v>
      </c>
      <c r="Q22" s="1">
        <v>13204</v>
      </c>
      <c r="R22" s="25">
        <v>13764.999999999998</v>
      </c>
      <c r="S22" s="22">
        <f t="shared" si="7"/>
        <v>0.95924446058844914</v>
      </c>
      <c r="T22" s="1">
        <v>11272</v>
      </c>
      <c r="U22" s="25">
        <v>11785</v>
      </c>
      <c r="V22" s="22">
        <f t="shared" si="8"/>
        <v>0.95647008909630882</v>
      </c>
    </row>
    <row r="23" spans="1:22" ht="13.15" customHeight="1" x14ac:dyDescent="0.2">
      <c r="A23" s="13" t="s">
        <v>48</v>
      </c>
      <c r="B23" s="1">
        <f t="shared" si="1"/>
        <v>605789</v>
      </c>
      <c r="C23" s="1">
        <f t="shared" si="0"/>
        <v>642080</v>
      </c>
      <c r="D23" s="22">
        <f t="shared" si="2"/>
        <v>0.943479005731373</v>
      </c>
      <c r="E23" s="1">
        <v>37661</v>
      </c>
      <c r="F23" s="25">
        <v>38080</v>
      </c>
      <c r="G23" s="22">
        <f t="shared" si="3"/>
        <v>0.98899684873949578</v>
      </c>
      <c r="H23" s="1">
        <v>82156</v>
      </c>
      <c r="I23" s="25">
        <v>83869.999999999985</v>
      </c>
      <c r="J23" s="22">
        <f t="shared" si="4"/>
        <v>0.97956361034935036</v>
      </c>
      <c r="K23" s="1">
        <v>67996</v>
      </c>
      <c r="L23" s="25">
        <v>77940</v>
      </c>
      <c r="M23" s="22">
        <f t="shared" si="5"/>
        <v>0.87241467795740313</v>
      </c>
      <c r="N23" s="1">
        <v>172089</v>
      </c>
      <c r="O23" s="25">
        <v>190280</v>
      </c>
      <c r="P23" s="22">
        <f t="shared" si="6"/>
        <v>0.90439878074416646</v>
      </c>
      <c r="Q23" s="1">
        <v>152424</v>
      </c>
      <c r="R23" s="25">
        <v>158009.99999999994</v>
      </c>
      <c r="S23" s="22">
        <f t="shared" si="7"/>
        <v>0.96464780710081677</v>
      </c>
      <c r="T23" s="1">
        <v>93463</v>
      </c>
      <c r="U23" s="25">
        <v>93899.999999999971</v>
      </c>
      <c r="V23" s="22">
        <f t="shared" si="8"/>
        <v>0.99534611288604935</v>
      </c>
    </row>
    <row r="24" spans="1:22" ht="13.15" customHeight="1" x14ac:dyDescent="0.2">
      <c r="A24" s="13" t="s">
        <v>17</v>
      </c>
      <c r="B24" s="1">
        <f t="shared" si="1"/>
        <v>31569</v>
      </c>
      <c r="C24" s="1">
        <f t="shared" si="0"/>
        <v>32710</v>
      </c>
      <c r="D24" s="22">
        <f t="shared" si="2"/>
        <v>0.96511770100886574</v>
      </c>
      <c r="E24" s="1">
        <v>1580</v>
      </c>
      <c r="F24" s="25">
        <v>1770</v>
      </c>
      <c r="G24" s="22">
        <f t="shared" si="3"/>
        <v>0.89265536723163841</v>
      </c>
      <c r="H24" s="1">
        <v>3626</v>
      </c>
      <c r="I24" s="25">
        <v>3755.0000000000009</v>
      </c>
      <c r="J24" s="22">
        <f t="shared" si="4"/>
        <v>0.96564580559254309</v>
      </c>
      <c r="K24" s="1">
        <v>2768</v>
      </c>
      <c r="L24" s="25">
        <v>3090.0000000000005</v>
      </c>
      <c r="M24" s="22">
        <f t="shared" si="5"/>
        <v>0.89579288025889958</v>
      </c>
      <c r="N24" s="1">
        <v>6547</v>
      </c>
      <c r="O24" s="25">
        <v>7225</v>
      </c>
      <c r="P24" s="22">
        <f t="shared" si="6"/>
        <v>0.90615916955017306</v>
      </c>
      <c r="Q24" s="1">
        <v>9850</v>
      </c>
      <c r="R24" s="25">
        <v>9620</v>
      </c>
      <c r="S24" s="22">
        <f t="shared" si="7"/>
        <v>1.0239085239085239</v>
      </c>
      <c r="T24" s="1">
        <v>7198</v>
      </c>
      <c r="U24" s="25">
        <v>7250</v>
      </c>
      <c r="V24" s="22">
        <f t="shared" si="8"/>
        <v>0.9928275862068966</v>
      </c>
    </row>
    <row r="25" spans="1:22" ht="13.15" customHeight="1" x14ac:dyDescent="0.2">
      <c r="A25" s="13" t="s">
        <v>18</v>
      </c>
      <c r="B25" s="1">
        <f t="shared" si="1"/>
        <v>65446</v>
      </c>
      <c r="C25" s="1">
        <f t="shared" si="0"/>
        <v>69280</v>
      </c>
      <c r="D25" s="22">
        <f t="shared" si="2"/>
        <v>0.94465935334872975</v>
      </c>
      <c r="E25" s="1">
        <v>4175</v>
      </c>
      <c r="F25" s="25">
        <v>4400</v>
      </c>
      <c r="G25" s="22">
        <f t="shared" si="3"/>
        <v>0.94886363636363635</v>
      </c>
      <c r="H25" s="1">
        <v>8691</v>
      </c>
      <c r="I25" s="25">
        <v>9420.0000000000018</v>
      </c>
      <c r="J25" s="22">
        <f t="shared" si="4"/>
        <v>0.92261146496815272</v>
      </c>
      <c r="K25" s="1">
        <v>7139</v>
      </c>
      <c r="L25" s="25">
        <v>7329.9999999999991</v>
      </c>
      <c r="M25" s="22">
        <f t="shared" si="5"/>
        <v>0.973942701227831</v>
      </c>
      <c r="N25" s="1">
        <v>14269</v>
      </c>
      <c r="O25" s="25">
        <v>15360</v>
      </c>
      <c r="P25" s="22">
        <f t="shared" si="6"/>
        <v>0.92897135416666665</v>
      </c>
      <c r="Q25" s="1">
        <v>17023</v>
      </c>
      <c r="R25" s="25">
        <v>18050</v>
      </c>
      <c r="S25" s="22">
        <f t="shared" si="7"/>
        <v>0.94310249307479221</v>
      </c>
      <c r="T25" s="1">
        <v>14149</v>
      </c>
      <c r="U25" s="25">
        <v>14720</v>
      </c>
      <c r="V25" s="22">
        <f t="shared" si="8"/>
        <v>0.96120923913043477</v>
      </c>
    </row>
    <row r="26" spans="1:22" ht="13.15" customHeight="1" x14ac:dyDescent="0.2">
      <c r="A26" s="19" t="s">
        <v>19</v>
      </c>
      <c r="B26" s="20">
        <f t="shared" si="1"/>
        <v>4822327</v>
      </c>
      <c r="C26" s="20">
        <f t="shared" si="0"/>
        <v>5153500</v>
      </c>
      <c r="D26" s="21">
        <f t="shared" si="2"/>
        <v>0.93573823615018914</v>
      </c>
      <c r="E26" s="20">
        <v>291829</v>
      </c>
      <c r="F26" s="20">
        <v>302805</v>
      </c>
      <c r="G26" s="21">
        <f t="shared" si="3"/>
        <v>0.96375224979772456</v>
      </c>
      <c r="H26" s="20">
        <v>636619</v>
      </c>
      <c r="I26" s="20">
        <v>661965</v>
      </c>
      <c r="J26" s="21">
        <f t="shared" si="4"/>
        <v>0.96171096659188926</v>
      </c>
      <c r="K26" s="20">
        <v>573449</v>
      </c>
      <c r="L26" s="20">
        <v>646735</v>
      </c>
      <c r="M26" s="21">
        <f t="shared" si="5"/>
        <v>0.88668310822825425</v>
      </c>
      <c r="N26" s="20">
        <v>1281280</v>
      </c>
      <c r="O26" s="20">
        <v>1414560</v>
      </c>
      <c r="P26" s="21">
        <f t="shared" si="6"/>
        <v>0.90577988915281071</v>
      </c>
      <c r="Q26" s="20">
        <v>1213708</v>
      </c>
      <c r="R26" s="20">
        <v>1281115</v>
      </c>
      <c r="S26" s="21">
        <f t="shared" si="7"/>
        <v>0.94738411461890615</v>
      </c>
      <c r="T26" s="20">
        <v>825442</v>
      </c>
      <c r="U26" s="20">
        <v>846320</v>
      </c>
      <c r="V26" s="21">
        <f t="shared" si="8"/>
        <v>0.97533084412515358</v>
      </c>
    </row>
    <row r="28" spans="1:22" x14ac:dyDescent="0.2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Dec 2021.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(July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32</v>
      </c>
      <c r="F4" s="15"/>
      <c r="G4" s="15"/>
      <c r="H4" s="14" t="s">
        <v>33</v>
      </c>
      <c r="I4" s="15"/>
      <c r="J4" s="15"/>
      <c r="K4" s="14" t="s">
        <v>34</v>
      </c>
      <c r="L4" s="15"/>
      <c r="M4" s="15"/>
      <c r="N4" s="14" t="s">
        <v>35</v>
      </c>
      <c r="O4" s="15"/>
      <c r="P4" s="15"/>
      <c r="Q4" s="14" t="s">
        <v>43</v>
      </c>
      <c r="R4" s="15"/>
      <c r="S4" s="15"/>
    </row>
    <row r="5" spans="1:22" ht="26.45" customHeight="1" x14ac:dyDescent="0.2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  <c r="K5" s="17" t="s">
        <v>23</v>
      </c>
      <c r="L5" s="17" t="s">
        <v>20</v>
      </c>
      <c r="M5" s="18" t="s">
        <v>3</v>
      </c>
      <c r="N5" s="17" t="s">
        <v>23</v>
      </c>
      <c r="O5" s="17" t="s">
        <v>20</v>
      </c>
      <c r="P5" s="18" t="s">
        <v>3</v>
      </c>
      <c r="Q5" s="17" t="s">
        <v>23</v>
      </c>
      <c r="R5" s="17" t="s">
        <v>20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461195</v>
      </c>
      <c r="C6" s="1">
        <f>F6+I6+L6+O6+R6</f>
        <v>497060</v>
      </c>
      <c r="D6" s="22">
        <f>IF(B6=0,"",B6/C6)</f>
        <v>0.92784573290950789</v>
      </c>
      <c r="E6" s="1">
        <v>104773</v>
      </c>
      <c r="F6" s="25">
        <v>112454.79451212285</v>
      </c>
      <c r="G6" s="22">
        <f>IF(E6=0,"",E6/F6)</f>
        <v>0.93168993331542893</v>
      </c>
      <c r="H6" s="1">
        <v>99353</v>
      </c>
      <c r="I6" s="25">
        <v>109942.69835481569</v>
      </c>
      <c r="J6" s="22">
        <f>IF(H6=0,"",H6/I6)</f>
        <v>0.90367983946837671</v>
      </c>
      <c r="K6" s="1">
        <v>87542</v>
      </c>
      <c r="L6" s="25">
        <v>95765.118826705919</v>
      </c>
      <c r="M6" s="22">
        <f>IF(K6=0,"",K6/L6)</f>
        <v>0.91413242183110255</v>
      </c>
      <c r="N6" s="1">
        <v>79732</v>
      </c>
      <c r="O6" s="25">
        <v>87204.325606788567</v>
      </c>
      <c r="P6" s="22">
        <f>IF(N6=0,"",N6/O6)</f>
        <v>0.9143124431638644</v>
      </c>
      <c r="Q6" s="1">
        <v>80637</v>
      </c>
      <c r="R6" s="25">
        <v>91693.062699567032</v>
      </c>
      <c r="S6" s="22">
        <f>IF(Q6=0,"",Q6/R6)</f>
        <v>0.87942312783473819</v>
      </c>
      <c r="U6" s="5"/>
      <c r="V6" s="5"/>
    </row>
    <row r="7" spans="1:22" ht="13.15" customHeight="1" x14ac:dyDescent="0.2">
      <c r="A7" s="13" t="s">
        <v>5</v>
      </c>
      <c r="B7" s="1">
        <f>Ethnicity!B7</f>
        <v>254445</v>
      </c>
      <c r="C7" s="1">
        <f t="shared" ref="C7:C25" si="0">F7+I7+L7+O7+R7</f>
        <v>272550</v>
      </c>
      <c r="D7" s="22">
        <f t="shared" ref="D7:D26" si="1">IF(B7=0,"",B7/C7)</f>
        <v>0.93357182168409469</v>
      </c>
      <c r="E7" s="1">
        <v>37909</v>
      </c>
      <c r="F7" s="25">
        <v>33060.856561215129</v>
      </c>
      <c r="G7" s="22">
        <f t="shared" ref="G7:G26" si="2">IF(E7=0,"",E7/F7)</f>
        <v>1.14664300756419</v>
      </c>
      <c r="H7" s="1">
        <v>43073</v>
      </c>
      <c r="I7" s="25">
        <v>47321.119023222192</v>
      </c>
      <c r="J7" s="22">
        <f t="shared" ref="J7:J26" si="3">IF(H7=0,"",H7/I7)</f>
        <v>0.9102278409532647</v>
      </c>
      <c r="K7" s="1">
        <v>57031</v>
      </c>
      <c r="L7" s="25">
        <v>60110.701275898369</v>
      </c>
      <c r="M7" s="22">
        <f t="shared" ref="M7:M26" si="4">IF(K7=0,"",K7/L7)</f>
        <v>0.94876617290217524</v>
      </c>
      <c r="N7" s="1">
        <v>55021</v>
      </c>
      <c r="O7" s="25">
        <v>63013.209038305475</v>
      </c>
      <c r="P7" s="22">
        <f t="shared" ref="P7:P26" si="5">IF(N7=0,"",N7/O7)</f>
        <v>0.87316613198596116</v>
      </c>
      <c r="Q7" s="1">
        <v>54737</v>
      </c>
      <c r="R7" s="25">
        <v>69044.11410135882</v>
      </c>
      <c r="S7" s="22">
        <f t="shared" ref="S7:S26" si="6">IF(Q7=0,"",Q7/R7)</f>
        <v>0.79278300130905366</v>
      </c>
      <c r="U7" s="5"/>
      <c r="V7" s="5"/>
    </row>
    <row r="8" spans="1:22" ht="13.15" customHeight="1" x14ac:dyDescent="0.2">
      <c r="A8" s="13" t="s">
        <v>6</v>
      </c>
      <c r="B8" s="1">
        <f>Ethnicity!B8</f>
        <v>564082</v>
      </c>
      <c r="C8" s="1">
        <f t="shared" si="0"/>
        <v>591630</v>
      </c>
      <c r="D8" s="22">
        <f t="shared" si="1"/>
        <v>0.95343711441272416</v>
      </c>
      <c r="E8" s="1">
        <v>199622</v>
      </c>
      <c r="F8" s="25">
        <v>180261.45481003751</v>
      </c>
      <c r="G8" s="22">
        <f t="shared" si="2"/>
        <v>1.1074025792722295</v>
      </c>
      <c r="H8" s="1">
        <v>121753</v>
      </c>
      <c r="I8" s="25">
        <v>131406.98327747954</v>
      </c>
      <c r="J8" s="22">
        <f t="shared" si="3"/>
        <v>0.92653371200909362</v>
      </c>
      <c r="K8" s="1">
        <v>98875</v>
      </c>
      <c r="L8" s="25">
        <v>117955.88812333652</v>
      </c>
      <c r="M8" s="22">
        <f t="shared" si="4"/>
        <v>0.83823708653369433</v>
      </c>
      <c r="N8" s="1">
        <v>86387</v>
      </c>
      <c r="O8" s="25">
        <v>105193.25789728112</v>
      </c>
      <c r="P8" s="22">
        <f t="shared" si="5"/>
        <v>0.82122183233791457</v>
      </c>
      <c r="Q8" s="1">
        <v>46454</v>
      </c>
      <c r="R8" s="25">
        <v>56812.415891865312</v>
      </c>
      <c r="S8" s="22">
        <f t="shared" si="6"/>
        <v>0.81767337774226778</v>
      </c>
      <c r="U8" s="5"/>
      <c r="V8" s="5"/>
    </row>
    <row r="9" spans="1:22" ht="13.15" customHeight="1" x14ac:dyDescent="0.2">
      <c r="A9" s="13" t="s">
        <v>41</v>
      </c>
      <c r="B9" s="1">
        <f>Ethnicity!B9</f>
        <v>301952</v>
      </c>
      <c r="C9" s="1">
        <f t="shared" si="0"/>
        <v>328160</v>
      </c>
      <c r="D9" s="22">
        <f t="shared" si="1"/>
        <v>0.92013651877133107</v>
      </c>
      <c r="E9" s="1">
        <v>97470</v>
      </c>
      <c r="F9" s="25">
        <v>102885.13070238226</v>
      </c>
      <c r="G9" s="22">
        <f t="shared" si="2"/>
        <v>0.94736721754238029</v>
      </c>
      <c r="H9" s="1">
        <v>70320</v>
      </c>
      <c r="I9" s="25">
        <v>76996.371162822921</v>
      </c>
      <c r="J9" s="22">
        <f t="shared" si="3"/>
        <v>0.91328979454493364</v>
      </c>
      <c r="K9" s="1">
        <v>52152</v>
      </c>
      <c r="L9" s="25">
        <v>59149.68986104802</v>
      </c>
      <c r="M9" s="22">
        <f t="shared" si="4"/>
        <v>0.88169524003444988</v>
      </c>
      <c r="N9" s="1">
        <v>40175</v>
      </c>
      <c r="O9" s="25">
        <v>48205.18454376555</v>
      </c>
      <c r="P9" s="22">
        <f t="shared" si="5"/>
        <v>0.83341657915498835</v>
      </c>
      <c r="Q9" s="1">
        <v>35992</v>
      </c>
      <c r="R9" s="25">
        <v>40923.623729981227</v>
      </c>
      <c r="S9" s="22">
        <f t="shared" si="6"/>
        <v>0.87949200778209069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566865</v>
      </c>
      <c r="C10" s="1">
        <f t="shared" si="0"/>
        <v>606560</v>
      </c>
      <c r="D10" s="22">
        <f t="shared" si="1"/>
        <v>0.93455717488789236</v>
      </c>
      <c r="E10" s="1">
        <v>98124</v>
      </c>
      <c r="F10" s="25">
        <v>104776.05423300972</v>
      </c>
      <c r="G10" s="22">
        <f t="shared" si="2"/>
        <v>0.93651169361449393</v>
      </c>
      <c r="H10" s="1">
        <v>94916</v>
      </c>
      <c r="I10" s="25">
        <v>99053.783671199213</v>
      </c>
      <c r="J10" s="22">
        <f t="shared" si="3"/>
        <v>0.95822689938897998</v>
      </c>
      <c r="K10" s="1">
        <v>77961</v>
      </c>
      <c r="L10" s="25">
        <v>83885.53267879413</v>
      </c>
      <c r="M10" s="22">
        <f t="shared" si="4"/>
        <v>0.92937360603669594</v>
      </c>
      <c r="N10" s="1">
        <v>91044</v>
      </c>
      <c r="O10" s="25">
        <v>94306.296511557055</v>
      </c>
      <c r="P10" s="22">
        <f t="shared" si="5"/>
        <v>0.9654074369132154</v>
      </c>
      <c r="Q10" s="1">
        <v>191818</v>
      </c>
      <c r="R10" s="25">
        <v>224538.33290543983</v>
      </c>
      <c r="S10" s="22">
        <f t="shared" si="6"/>
        <v>0.85427729652192885</v>
      </c>
      <c r="U10" s="5"/>
      <c r="V10" s="5"/>
    </row>
    <row r="11" spans="1:22" ht="13.15" customHeight="1" x14ac:dyDescent="0.2">
      <c r="A11" s="13" t="s">
        <v>46</v>
      </c>
      <c r="B11" s="1">
        <f>Ethnicity!B11</f>
        <v>168409</v>
      </c>
      <c r="C11" s="1">
        <f t="shared" si="0"/>
        <v>182600</v>
      </c>
      <c r="D11" s="22">
        <f t="shared" si="1"/>
        <v>0.92228368017524642</v>
      </c>
      <c r="E11" s="1">
        <v>26931</v>
      </c>
      <c r="F11" s="25">
        <v>26212.71300853006</v>
      </c>
      <c r="G11" s="22">
        <f t="shared" si="2"/>
        <v>1.0274022376560639</v>
      </c>
      <c r="H11" s="1">
        <v>24123</v>
      </c>
      <c r="I11" s="25">
        <v>25080.009854597469</v>
      </c>
      <c r="J11" s="22">
        <f t="shared" si="3"/>
        <v>0.96184172733002182</v>
      </c>
      <c r="K11" s="1">
        <v>31259</v>
      </c>
      <c r="L11" s="25">
        <v>35087.079958233386</v>
      </c>
      <c r="M11" s="22">
        <f t="shared" si="4"/>
        <v>0.89089773321717802</v>
      </c>
      <c r="N11" s="1">
        <v>38494</v>
      </c>
      <c r="O11" s="25">
        <v>43729.452587272906</v>
      </c>
      <c r="P11" s="22">
        <f t="shared" si="5"/>
        <v>0.880276283431075</v>
      </c>
      <c r="Q11" s="1">
        <v>44724</v>
      </c>
      <c r="R11" s="25">
        <v>52490.744591366194</v>
      </c>
      <c r="S11" s="22">
        <f t="shared" si="6"/>
        <v>0.85203592267876327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150387</v>
      </c>
      <c r="C12" s="1">
        <f t="shared" si="0"/>
        <v>161259.99999999997</v>
      </c>
      <c r="D12" s="22">
        <f t="shared" si="1"/>
        <v>0.93257472404812125</v>
      </c>
      <c r="E12" s="1">
        <v>33746</v>
      </c>
      <c r="F12" s="25">
        <v>36059.020323454606</v>
      </c>
      <c r="G12" s="22">
        <f t="shared" si="2"/>
        <v>0.93585459885747091</v>
      </c>
      <c r="H12" s="1">
        <v>27653</v>
      </c>
      <c r="I12" s="25">
        <v>28395.917799706243</v>
      </c>
      <c r="J12" s="22">
        <f t="shared" si="3"/>
        <v>0.97383716191367731</v>
      </c>
      <c r="K12" s="1">
        <v>27695</v>
      </c>
      <c r="L12" s="25">
        <v>30764.891365177442</v>
      </c>
      <c r="M12" s="22">
        <f t="shared" si="4"/>
        <v>0.90021445781368081</v>
      </c>
      <c r="N12" s="1">
        <v>30567</v>
      </c>
      <c r="O12" s="25">
        <v>33673.970859385736</v>
      </c>
      <c r="P12" s="22">
        <f t="shared" si="5"/>
        <v>0.90773375458570993</v>
      </c>
      <c r="Q12" s="1">
        <v>29043</v>
      </c>
      <c r="R12" s="25">
        <v>32366.199652275944</v>
      </c>
      <c r="S12" s="22">
        <f t="shared" si="6"/>
        <v>0.89732499681833167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109694</v>
      </c>
      <c r="C13" s="1">
        <f t="shared" si="0"/>
        <v>118970</v>
      </c>
      <c r="D13" s="22">
        <f t="shared" si="1"/>
        <v>0.92203076405816597</v>
      </c>
      <c r="E13" s="1">
        <v>12936</v>
      </c>
      <c r="F13" s="25">
        <v>12559.32954584342</v>
      </c>
      <c r="G13" s="22">
        <f t="shared" si="2"/>
        <v>1.0299912867786196</v>
      </c>
      <c r="H13" s="1">
        <v>19657</v>
      </c>
      <c r="I13" s="25">
        <v>21165.851170286671</v>
      </c>
      <c r="J13" s="22">
        <f t="shared" si="3"/>
        <v>0.92871294623838008</v>
      </c>
      <c r="K13" s="1">
        <v>15611</v>
      </c>
      <c r="L13" s="25">
        <v>17921.68864111726</v>
      </c>
      <c r="M13" s="22">
        <f t="shared" si="4"/>
        <v>0.87106747096275805</v>
      </c>
      <c r="N13" s="1">
        <v>21927</v>
      </c>
      <c r="O13" s="25">
        <v>25184.563750346802</v>
      </c>
      <c r="P13" s="22">
        <f t="shared" si="5"/>
        <v>0.87065236536797486</v>
      </c>
      <c r="Q13" s="1">
        <v>36036</v>
      </c>
      <c r="R13" s="25">
        <v>42138.566892405855</v>
      </c>
      <c r="S13" s="22">
        <f t="shared" si="6"/>
        <v>0.85517858478700071</v>
      </c>
      <c r="U13" s="5"/>
      <c r="V13" s="5"/>
    </row>
    <row r="14" spans="1:22" ht="13.15" customHeight="1" x14ac:dyDescent="0.2">
      <c r="A14" s="13" t="s">
        <v>42</v>
      </c>
      <c r="B14" s="1">
        <f>Ethnicity!B14</f>
        <v>174777</v>
      </c>
      <c r="C14" s="1">
        <f t="shared" si="0"/>
        <v>189960</v>
      </c>
      <c r="D14" s="22">
        <f t="shared" si="1"/>
        <v>0.92007264687302592</v>
      </c>
      <c r="E14" s="1">
        <v>25310</v>
      </c>
      <c r="F14" s="25">
        <v>24721.926801365742</v>
      </c>
      <c r="G14" s="22">
        <f t="shared" si="2"/>
        <v>1.0237875147580233</v>
      </c>
      <c r="H14" s="1">
        <v>26849</v>
      </c>
      <c r="I14" s="25">
        <v>28388.913087105491</v>
      </c>
      <c r="J14" s="22">
        <f t="shared" si="3"/>
        <v>0.94575653240472479</v>
      </c>
      <c r="K14" s="1">
        <v>36041</v>
      </c>
      <c r="L14" s="25">
        <v>41180.029080033768</v>
      </c>
      <c r="M14" s="22">
        <f t="shared" si="4"/>
        <v>0.87520579283598809</v>
      </c>
      <c r="N14" s="1">
        <v>39528</v>
      </c>
      <c r="O14" s="25">
        <v>45489.666945866928</v>
      </c>
      <c r="P14" s="22">
        <f t="shared" si="5"/>
        <v>0.86894459014260628</v>
      </c>
      <c r="Q14" s="1">
        <v>43524</v>
      </c>
      <c r="R14" s="25">
        <v>50179.464085628075</v>
      </c>
      <c r="S14" s="22">
        <f t="shared" si="6"/>
        <v>0.8673667762917725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154385</v>
      </c>
      <c r="C15" s="1">
        <f t="shared" si="0"/>
        <v>165340</v>
      </c>
      <c r="D15" s="22">
        <f t="shared" si="1"/>
        <v>0.93374259102455548</v>
      </c>
      <c r="E15" s="1">
        <v>30370</v>
      </c>
      <c r="F15" s="25">
        <v>29049.649193283221</v>
      </c>
      <c r="G15" s="22">
        <f t="shared" si="2"/>
        <v>1.0454515232845589</v>
      </c>
      <c r="H15" s="1">
        <v>36698</v>
      </c>
      <c r="I15" s="25">
        <v>39813.070102550337</v>
      </c>
      <c r="J15" s="22">
        <f t="shared" si="3"/>
        <v>0.92175760134733264</v>
      </c>
      <c r="K15" s="1">
        <v>39865</v>
      </c>
      <c r="L15" s="25">
        <v>43795.166859974401</v>
      </c>
      <c r="M15" s="22">
        <f t="shared" si="4"/>
        <v>0.91026026062327237</v>
      </c>
      <c r="N15" s="1">
        <v>31924</v>
      </c>
      <c r="O15" s="25">
        <v>37614.202676185028</v>
      </c>
      <c r="P15" s="22">
        <f t="shared" si="5"/>
        <v>0.84872196480751905</v>
      </c>
      <c r="Q15" s="1">
        <v>12719</v>
      </c>
      <c r="R15" s="25">
        <v>15067.91116800702</v>
      </c>
      <c r="S15" s="22">
        <f t="shared" si="6"/>
        <v>0.84411169260180197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189654</v>
      </c>
      <c r="C16" s="1">
        <f t="shared" si="0"/>
        <v>200660</v>
      </c>
      <c r="D16" s="22">
        <f t="shared" si="1"/>
        <v>0.94515100169440847</v>
      </c>
      <c r="E16" s="1">
        <v>12974</v>
      </c>
      <c r="F16" s="25">
        <v>12560.342273006343</v>
      </c>
      <c r="G16" s="22">
        <f t="shared" si="2"/>
        <v>1.0329336349282978</v>
      </c>
      <c r="H16" s="1">
        <v>23029</v>
      </c>
      <c r="I16" s="25">
        <v>23230.653054005237</v>
      </c>
      <c r="J16" s="22">
        <f t="shared" si="3"/>
        <v>0.99131952711202542</v>
      </c>
      <c r="K16" s="1">
        <v>34843</v>
      </c>
      <c r="L16" s="25">
        <v>36736.99438180506</v>
      </c>
      <c r="M16" s="22">
        <f t="shared" si="4"/>
        <v>0.94844449270615594</v>
      </c>
      <c r="N16" s="1">
        <v>47618</v>
      </c>
      <c r="O16" s="25">
        <v>50293.239177622519</v>
      </c>
      <c r="P16" s="22">
        <f t="shared" si="5"/>
        <v>0.94680718081859316</v>
      </c>
      <c r="Q16" s="1">
        <v>66141</v>
      </c>
      <c r="R16" s="25">
        <v>77838.77111356087</v>
      </c>
      <c r="S16" s="22">
        <f t="shared" si="6"/>
        <v>0.84971793688141983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60197</v>
      </c>
      <c r="C17" s="1">
        <f t="shared" si="0"/>
        <v>62365.000000000007</v>
      </c>
      <c r="D17" s="22">
        <f t="shared" si="1"/>
        <v>0.96523691172933523</v>
      </c>
      <c r="E17" s="1">
        <v>11575</v>
      </c>
      <c r="F17" s="25">
        <v>10915.456592729988</v>
      </c>
      <c r="G17" s="22">
        <f t="shared" si="2"/>
        <v>1.0604228876425825</v>
      </c>
      <c r="H17" s="1">
        <v>14792</v>
      </c>
      <c r="I17" s="25">
        <v>14939.322412083073</v>
      </c>
      <c r="J17" s="22">
        <f t="shared" si="3"/>
        <v>0.9901386148568615</v>
      </c>
      <c r="K17" s="1">
        <v>15138</v>
      </c>
      <c r="L17" s="25">
        <v>16394.070810737016</v>
      </c>
      <c r="M17" s="22">
        <f t="shared" si="4"/>
        <v>0.92338261648141884</v>
      </c>
      <c r="N17" s="1">
        <v>13059</v>
      </c>
      <c r="O17" s="25">
        <v>14170.098206352124</v>
      </c>
      <c r="P17" s="22">
        <f t="shared" si="5"/>
        <v>0.92158853169739896</v>
      </c>
      <c r="Q17" s="1">
        <v>5244</v>
      </c>
      <c r="R17" s="25">
        <v>5946.0519780978038</v>
      </c>
      <c r="S17" s="22">
        <f t="shared" si="6"/>
        <v>0.8819297273747686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327541</v>
      </c>
      <c r="C18" s="1">
        <f t="shared" si="0"/>
        <v>353140</v>
      </c>
      <c r="D18" s="22">
        <f t="shared" si="1"/>
        <v>0.92751033584414111</v>
      </c>
      <c r="E18" s="1">
        <v>88574</v>
      </c>
      <c r="F18" s="25">
        <v>82089.444060074471</v>
      </c>
      <c r="G18" s="22">
        <f t="shared" si="2"/>
        <v>1.0789937855490899</v>
      </c>
      <c r="H18" s="1">
        <v>76273</v>
      </c>
      <c r="I18" s="25">
        <v>84334.981896939978</v>
      </c>
      <c r="J18" s="22">
        <f t="shared" si="3"/>
        <v>0.90440524542007994</v>
      </c>
      <c r="K18" s="1">
        <v>63136</v>
      </c>
      <c r="L18" s="25">
        <v>73772.557756918119</v>
      </c>
      <c r="M18" s="22">
        <f t="shared" si="4"/>
        <v>0.85581958820018467</v>
      </c>
      <c r="N18" s="1">
        <v>59371</v>
      </c>
      <c r="O18" s="25">
        <v>70872.408450640607</v>
      </c>
      <c r="P18" s="22">
        <f t="shared" si="5"/>
        <v>0.83771669818938332</v>
      </c>
      <c r="Q18" s="1">
        <v>33294</v>
      </c>
      <c r="R18" s="25">
        <v>42070.607835426839</v>
      </c>
      <c r="S18" s="22">
        <f t="shared" si="6"/>
        <v>0.79138385949260692</v>
      </c>
      <c r="U18" s="5"/>
      <c r="V18" s="5"/>
    </row>
    <row r="19" spans="1:22" ht="13.15" customHeight="1" x14ac:dyDescent="0.2">
      <c r="A19" s="13" t="s">
        <v>47</v>
      </c>
      <c r="B19" s="1">
        <f>Ethnicity!B19</f>
        <v>49062</v>
      </c>
      <c r="C19" s="1">
        <f t="shared" si="0"/>
        <v>51809.999999999993</v>
      </c>
      <c r="D19" s="22">
        <f t="shared" si="1"/>
        <v>0.94696004632310382</v>
      </c>
      <c r="E19" s="1">
        <v>5577</v>
      </c>
      <c r="F19" s="25">
        <v>4742.4664405259546</v>
      </c>
      <c r="G19" s="22">
        <f t="shared" si="2"/>
        <v>1.1759703668839232</v>
      </c>
      <c r="H19" s="1">
        <v>4788</v>
      </c>
      <c r="I19" s="25">
        <v>4869.8014039767531</v>
      </c>
      <c r="J19" s="22">
        <f t="shared" si="3"/>
        <v>0.98320231212920661</v>
      </c>
      <c r="K19" s="1">
        <v>5411</v>
      </c>
      <c r="L19" s="25">
        <v>5694.4844578439515</v>
      </c>
      <c r="M19" s="22">
        <f t="shared" si="4"/>
        <v>0.95021771330792526</v>
      </c>
      <c r="N19" s="1">
        <v>9958</v>
      </c>
      <c r="O19" s="25">
        <v>10693.490598304959</v>
      </c>
      <c r="P19" s="22">
        <f t="shared" si="5"/>
        <v>0.93122071866584488</v>
      </c>
      <c r="Q19" s="1">
        <v>22304</v>
      </c>
      <c r="R19" s="25">
        <v>25809.757099348375</v>
      </c>
      <c r="S19" s="22">
        <f t="shared" si="6"/>
        <v>0.86416931062722457</v>
      </c>
      <c r="U19" s="5"/>
      <c r="V19" s="5"/>
    </row>
    <row r="20" spans="1:22" ht="13.15" customHeight="1" x14ac:dyDescent="0.2">
      <c r="A20" s="13" t="s">
        <v>14</v>
      </c>
      <c r="B20" s="1">
        <f>Ethnicity!B20</f>
        <v>119139</v>
      </c>
      <c r="C20" s="1">
        <f t="shared" si="0"/>
        <v>127359.99999999999</v>
      </c>
      <c r="D20" s="22">
        <f t="shared" si="1"/>
        <v>0.93545069095477396</v>
      </c>
      <c r="E20" s="1">
        <v>18429</v>
      </c>
      <c r="F20" s="25">
        <v>16394.991928840751</v>
      </c>
      <c r="G20" s="22">
        <f t="shared" si="2"/>
        <v>1.1240627674589572</v>
      </c>
      <c r="H20" s="1">
        <v>26184</v>
      </c>
      <c r="I20" s="25">
        <v>28007.663839441491</v>
      </c>
      <c r="J20" s="22">
        <f t="shared" si="3"/>
        <v>0.93488697058433923</v>
      </c>
      <c r="K20" s="1">
        <v>25813</v>
      </c>
      <c r="L20" s="25">
        <v>30136.943092761016</v>
      </c>
      <c r="M20" s="22">
        <f t="shared" si="4"/>
        <v>0.85652350075945027</v>
      </c>
      <c r="N20" s="1">
        <v>27354</v>
      </c>
      <c r="O20" s="25">
        <v>32670.388080293531</v>
      </c>
      <c r="P20" s="22">
        <f t="shared" si="5"/>
        <v>0.83727196422560024</v>
      </c>
      <c r="Q20" s="1">
        <v>16532</v>
      </c>
      <c r="R20" s="25">
        <v>20150.013058663204</v>
      </c>
      <c r="S20" s="22">
        <f t="shared" si="6"/>
        <v>0.8204461184154076</v>
      </c>
      <c r="U20" s="5"/>
      <c r="V20" s="5"/>
    </row>
    <row r="21" spans="1:22" ht="13.15" customHeight="1" x14ac:dyDescent="0.2">
      <c r="A21" s="13" t="s">
        <v>15</v>
      </c>
      <c r="B21" s="1">
        <f>Ethnicity!B21</f>
        <v>419215</v>
      </c>
      <c r="C21" s="1">
        <f t="shared" si="0"/>
        <v>449590</v>
      </c>
      <c r="D21" s="22">
        <f t="shared" si="1"/>
        <v>0.93243844391556752</v>
      </c>
      <c r="E21" s="1">
        <v>69003</v>
      </c>
      <c r="F21" s="25">
        <v>64547.130610748944</v>
      </c>
      <c r="G21" s="22">
        <f t="shared" si="2"/>
        <v>1.0690328035822716</v>
      </c>
      <c r="H21" s="1">
        <v>63404</v>
      </c>
      <c r="I21" s="25">
        <v>68093.715973410057</v>
      </c>
      <c r="J21" s="22">
        <f t="shared" si="3"/>
        <v>0.9311285056723686</v>
      </c>
      <c r="K21" s="1">
        <v>83371</v>
      </c>
      <c r="L21" s="25">
        <v>91823.845197373506</v>
      </c>
      <c r="M21" s="22">
        <f t="shared" si="4"/>
        <v>0.90794498771855736</v>
      </c>
      <c r="N21" s="1">
        <v>94645</v>
      </c>
      <c r="O21" s="25">
        <v>109209.38902614014</v>
      </c>
      <c r="P21" s="22">
        <f t="shared" si="5"/>
        <v>0.86663794060184662</v>
      </c>
      <c r="Q21" s="1">
        <v>97070</v>
      </c>
      <c r="R21" s="25">
        <v>115915.91919232738</v>
      </c>
      <c r="S21" s="22">
        <f t="shared" si="6"/>
        <v>0.83741733384300499</v>
      </c>
      <c r="U21" s="5"/>
      <c r="V21" s="5"/>
    </row>
    <row r="22" spans="1:22" ht="13.15" customHeight="1" x14ac:dyDescent="0.2">
      <c r="A22" s="13" t="s">
        <v>16</v>
      </c>
      <c r="B22" s="1">
        <f>Ethnicity!B22</f>
        <v>48524</v>
      </c>
      <c r="C22" s="1">
        <f t="shared" si="0"/>
        <v>50414.999999999985</v>
      </c>
      <c r="D22" s="22">
        <f t="shared" si="1"/>
        <v>0.96249132202717469</v>
      </c>
      <c r="E22" s="1">
        <v>7738</v>
      </c>
      <c r="F22" s="25">
        <v>7386.1816728918202</v>
      </c>
      <c r="G22" s="22">
        <f t="shared" si="2"/>
        <v>1.0476319623167942</v>
      </c>
      <c r="H22" s="1">
        <v>10197</v>
      </c>
      <c r="I22" s="25">
        <v>10308.422088282532</v>
      </c>
      <c r="J22" s="22">
        <f t="shared" si="3"/>
        <v>0.98919115968202498</v>
      </c>
      <c r="K22" s="1">
        <v>8389</v>
      </c>
      <c r="L22" s="25">
        <v>8526.1943046217075</v>
      </c>
      <c r="M22" s="22">
        <f t="shared" si="4"/>
        <v>0.98390908068476224</v>
      </c>
      <c r="N22" s="1">
        <v>12296</v>
      </c>
      <c r="O22" s="25">
        <v>13779.367099798796</v>
      </c>
      <c r="P22" s="22">
        <f t="shared" si="5"/>
        <v>0.89234867689819686</v>
      </c>
      <c r="Q22" s="1">
        <v>9139</v>
      </c>
      <c r="R22" s="25">
        <v>10414.834834405137</v>
      </c>
      <c r="S22" s="22">
        <f t="shared" si="6"/>
        <v>0.8774983132530868</v>
      </c>
      <c r="U22" s="5"/>
      <c r="V22" s="5"/>
    </row>
    <row r="23" spans="1:22" ht="13.15" customHeight="1" x14ac:dyDescent="0.2">
      <c r="A23" s="13" t="s">
        <v>48</v>
      </c>
      <c r="B23" s="1">
        <f>Ethnicity!B23</f>
        <v>605789</v>
      </c>
      <c r="C23" s="1">
        <f t="shared" si="0"/>
        <v>642079.99999999988</v>
      </c>
      <c r="D23" s="22">
        <f t="shared" si="1"/>
        <v>0.94347900573137322</v>
      </c>
      <c r="E23" s="1">
        <v>158842</v>
      </c>
      <c r="F23" s="25">
        <v>167073.44391471022</v>
      </c>
      <c r="G23" s="22">
        <f t="shared" si="2"/>
        <v>0.95073158413546366</v>
      </c>
      <c r="H23" s="1">
        <v>161914</v>
      </c>
      <c r="I23" s="25">
        <v>170571.7868188757</v>
      </c>
      <c r="J23" s="22">
        <f t="shared" si="3"/>
        <v>0.949242562440475</v>
      </c>
      <c r="K23" s="1">
        <v>134296</v>
      </c>
      <c r="L23" s="25">
        <v>143469.80131974866</v>
      </c>
      <c r="M23" s="22">
        <f t="shared" si="4"/>
        <v>0.93605761466621695</v>
      </c>
      <c r="N23" s="1">
        <v>94373</v>
      </c>
      <c r="O23" s="25">
        <v>107204.7786041794</v>
      </c>
      <c r="P23" s="22">
        <f t="shared" si="5"/>
        <v>0.88030590826966038</v>
      </c>
      <c r="Q23" s="1">
        <v>45353</v>
      </c>
      <c r="R23" s="25">
        <v>53760.189342485995</v>
      </c>
      <c r="S23" s="22">
        <f t="shared" si="6"/>
        <v>0.84361682045189712</v>
      </c>
      <c r="U23" s="5"/>
      <c r="V23" s="5"/>
    </row>
    <row r="24" spans="1:22" ht="13.15" customHeight="1" x14ac:dyDescent="0.2">
      <c r="A24" s="13" t="s">
        <v>17</v>
      </c>
      <c r="B24" s="1">
        <f>Ethnicity!B24</f>
        <v>31569</v>
      </c>
      <c r="C24" s="1">
        <f t="shared" si="0"/>
        <v>32709.999999999996</v>
      </c>
      <c r="D24" s="22">
        <f t="shared" si="1"/>
        <v>0.96511770100886585</v>
      </c>
      <c r="E24" s="1">
        <v>3364</v>
      </c>
      <c r="F24" s="25">
        <v>2841.1036508233092</v>
      </c>
      <c r="G24" s="22">
        <f t="shared" si="2"/>
        <v>1.1840469104410054</v>
      </c>
      <c r="H24" s="1">
        <v>5694</v>
      </c>
      <c r="I24" s="25">
        <v>5755.7108298809862</v>
      </c>
      <c r="J24" s="22">
        <f t="shared" si="3"/>
        <v>0.98927833039133717</v>
      </c>
      <c r="K24" s="1">
        <v>10404</v>
      </c>
      <c r="L24" s="25">
        <v>11454.311168177815</v>
      </c>
      <c r="M24" s="22">
        <f t="shared" si="4"/>
        <v>0.90830429235275423</v>
      </c>
      <c r="N24" s="1">
        <v>8299</v>
      </c>
      <c r="O24" s="25">
        <v>9215.8986319517317</v>
      </c>
      <c r="P24" s="22">
        <f t="shared" si="5"/>
        <v>0.90050903676687333</v>
      </c>
      <c r="Q24" s="1">
        <v>3060</v>
      </c>
      <c r="R24" s="25">
        <v>3442.9757191661552</v>
      </c>
      <c r="S24" s="22">
        <f t="shared" si="6"/>
        <v>0.88876607028210264</v>
      </c>
      <c r="U24" s="5"/>
      <c r="V24" s="5"/>
    </row>
    <row r="25" spans="1:22" ht="13.15" customHeight="1" x14ac:dyDescent="0.2">
      <c r="A25" s="13" t="s">
        <v>18</v>
      </c>
      <c r="B25" s="1">
        <f>Ethnicity!B25</f>
        <v>65446</v>
      </c>
      <c r="C25" s="1">
        <f t="shared" si="0"/>
        <v>69280</v>
      </c>
      <c r="D25" s="22">
        <f t="shared" si="1"/>
        <v>0.94465935334872975</v>
      </c>
      <c r="E25" s="1">
        <v>5410</v>
      </c>
      <c r="F25" s="25">
        <v>5330.2244489209652</v>
      </c>
      <c r="G25" s="22">
        <f t="shared" si="2"/>
        <v>1.0149666401187261</v>
      </c>
      <c r="H25" s="1">
        <v>6438</v>
      </c>
      <c r="I25" s="25">
        <v>6555.8506149726236</v>
      </c>
      <c r="J25" s="22">
        <f t="shared" si="3"/>
        <v>0.98202359664763106</v>
      </c>
      <c r="K25" s="1">
        <v>12207</v>
      </c>
      <c r="L25" s="25">
        <v>13377.362779026917</v>
      </c>
      <c r="M25" s="22">
        <f t="shared" si="4"/>
        <v>0.91251169618709782</v>
      </c>
      <c r="N25" s="1">
        <v>16727</v>
      </c>
      <c r="O25" s="25">
        <v>18235.632332657558</v>
      </c>
      <c r="P25" s="22">
        <f t="shared" si="5"/>
        <v>0.91727008391390952</v>
      </c>
      <c r="Q25" s="1">
        <v>23613</v>
      </c>
      <c r="R25" s="25">
        <v>25780.929824421943</v>
      </c>
      <c r="S25" s="22">
        <f t="shared" si="6"/>
        <v>0.91590955643623484</v>
      </c>
      <c r="U25" s="5"/>
      <c r="V25" s="5"/>
    </row>
    <row r="26" spans="1:22" ht="13.15" customHeight="1" x14ac:dyDescent="0.2">
      <c r="A26" s="19" t="s">
        <v>19</v>
      </c>
      <c r="B26" s="20">
        <f>Ethnicity!B26</f>
        <v>4822327</v>
      </c>
      <c r="C26" s="20">
        <f>SUM(C6:C25)</f>
        <v>5153500</v>
      </c>
      <c r="D26" s="21">
        <f t="shared" si="1"/>
        <v>0.93573823615018914</v>
      </c>
      <c r="E26" s="20">
        <v>1048677</v>
      </c>
      <c r="F26" s="20">
        <v>1035921.7152845174</v>
      </c>
      <c r="G26" s="21">
        <f t="shared" si="2"/>
        <v>1.0123129813066805</v>
      </c>
      <c r="H26" s="20">
        <v>957108</v>
      </c>
      <c r="I26" s="20">
        <v>1024232.6264356541</v>
      </c>
      <c r="J26" s="21">
        <f t="shared" si="3"/>
        <v>0.93446349520299032</v>
      </c>
      <c r="K26" s="20">
        <v>917040</v>
      </c>
      <c r="L26" s="20">
        <v>1017002.351939333</v>
      </c>
      <c r="M26" s="21">
        <f t="shared" si="4"/>
        <v>0.90170882914015515</v>
      </c>
      <c r="N26" s="20">
        <v>898499</v>
      </c>
      <c r="O26" s="20">
        <v>1019958.8206246966</v>
      </c>
      <c r="P26" s="21">
        <f t="shared" si="5"/>
        <v>0.88091693687172024</v>
      </c>
      <c r="Q26" s="20">
        <v>897434</v>
      </c>
      <c r="R26" s="20">
        <v>1056384.485715799</v>
      </c>
      <c r="S26" s="21">
        <f t="shared" si="6"/>
        <v>0.84953349101099751</v>
      </c>
      <c r="U26" s="5"/>
      <c r="V26" s="5"/>
    </row>
    <row r="28" spans="1:22" x14ac:dyDescent="0.2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Dec 2021. </v>
      </c>
    </row>
    <row r="30" spans="1:22" x14ac:dyDescent="0.2">
      <c r="A30" s="26" t="s">
        <v>44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1001576-1159430328-762</_dlc_DocId>
    <_dlc_DocIdUrl xmlns="d3b74e82-c9ec-4ac4-aba2-12ff7e201463">
      <Url>https://hauoraaotearoa.sharepoint.com/sites/1001576/_layouts/15/DocIdRedir.aspx?ID=1001576-1159430328-762</Url>
      <Description>1001576-1159430328-762</Description>
    </_dlc_DocIdUrl>
  </documentManagement>
</p:properties>
</file>

<file path=customXml/itemProps1.xml><?xml version="1.0" encoding="utf-8"?>
<ds:datastoreItem xmlns:ds="http://schemas.openxmlformats.org/officeDocument/2006/customXml" ds:itemID="{FF7D5194-36F2-453B-9CF9-2BB6C10D74BC}"/>
</file>

<file path=customXml/itemProps2.xml><?xml version="1.0" encoding="utf-8"?>
<ds:datastoreItem xmlns:ds="http://schemas.openxmlformats.org/officeDocument/2006/customXml" ds:itemID="{ED1DF5C6-A0F8-4183-B56D-E6D360B997BA}"/>
</file>

<file path=customXml/itemProps3.xml><?xml version="1.0" encoding="utf-8"?>
<ds:datastoreItem xmlns:ds="http://schemas.openxmlformats.org/officeDocument/2006/customXml" ds:itemID="{B9FBA117-BBE7-47BE-B9DD-937C5C2A341F}"/>
</file>

<file path=customXml/itemProps4.xml><?xml version="1.0" encoding="utf-8"?>
<ds:datastoreItem xmlns:ds="http://schemas.openxmlformats.org/officeDocument/2006/customXml" ds:itemID="{C4F09CCD-9FA9-4AB2-AD79-C8E0532C20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Allan Potter</cp:lastModifiedBy>
  <cp:lastPrinted>2019-04-11T00:02:45Z</cp:lastPrinted>
  <dcterms:created xsi:type="dcterms:W3CDTF">2015-08-23T23:06:45Z</dcterms:created>
  <dcterms:modified xsi:type="dcterms:W3CDTF">2022-07-26T04:14:11Z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1292ae46-0035-487a-9393-035a96479d28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