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_Sector Capability &amp; Innovation Directorate\SCI Business Analysis\Primary Care\Projects\Tier One Statistics\2019Q3\"/>
    </mc:Choice>
  </mc:AlternateContent>
  <bookViews>
    <workbookView xWindow="120" yWindow="135" windowWidth="23880" windowHeight="9645"/>
  </bookViews>
  <sheets>
    <sheet name="Ethnicity" sheetId="1" r:id="rId1"/>
    <sheet name="Gender" sheetId="6" r:id="rId2"/>
    <sheet name="Age" sheetId="7" r:id="rId3"/>
    <sheet name="Deprivation" sheetId="8" r:id="rId4"/>
  </sheets>
  <calcPr calcId="152511"/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D12" i="6" s="1"/>
  <c r="C11" i="6"/>
  <c r="B11" i="6"/>
  <c r="C10" i="6"/>
  <c r="B10" i="6"/>
  <c r="D10" i="6" s="1"/>
  <c r="C9" i="6"/>
  <c r="B9" i="6"/>
  <c r="C8" i="6"/>
  <c r="B8" i="6"/>
  <c r="D8" i="6" s="1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J26" i="6" l="1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<sst xmlns="http://schemas.openxmlformats.org/spreadsheetml/2006/main" count="179" uniqueCount="50">
  <si>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</si>
  <si>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</si>
  <si>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</si>
  <si>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</si>
  <si>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</si>
  <si>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</si>
  <si>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</si>
  <si>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</si>
  <si>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</si>
  <si>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</si>
  <si>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</si>
  <si>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</si>
  <si>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</si>
  <si>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</si>
  <si>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</si>
  <si>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</si>
  <si>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</si>
  <si>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</si>
  <si>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</si>
  <si>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</si>
  <si>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</si>
  <si>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</si>
  <si>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</si>
  <si>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</si>
  <si>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</si>
  <si>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</si>
  <si>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</si>
  <si>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</si>
  <si>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</si>
  <si>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</si>
  <si>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</si>
  <si>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</si>
  <si>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</si>
  <si>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</si>
  <si>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</si>
  <si>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</si>
  <si>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</si>
  <si>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</si>
  <si>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</si>
  <si>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</si>
  <si>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</si>
  <si>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</si>
  <si>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</si>
  <si>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</si>
  <si>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</si>
  <si>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</si>
  <si>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 xml:space="preserve">           Population is based on projections provided by Stats NZ in Nov 2018. </t>
  </si>
  <si>
    <t>NZ Dep 9 - 10 (Highly Deprived)</t>
  </si>
  <si>
    <t xml:space="preserve">           Total enrolment numbers include enrolees with unknown deprivation. </t>
  </si>
  <si>
    <t>Access to Primary Care by Ethnicity (July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</si>
</sst>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/>
    <cellStyle name="Normal 3" xfId="3"/>
    <cellStyle name="Normal 4" xfId="5"/>
    <cellStyle name="Percent" xfId="4" builtinId="5"/>
    <cellStyle name="Percent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32" sqref="B32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453351</v>
      </c>
      <c r="C6" s="1">
        <f t="shared" ref="C6:C25" si="0">F6+I6+L6</f>
        <v>548430</v>
      </c>
      <c r="D6" s="22">
        <f>IF(B6=0,"",B6/C6)</f>
        <v>0.82663421038236418</v>
      </c>
      <c r="E6" s="1">
        <v>32096</v>
      </c>
      <c r="F6" s="1">
        <v>43589.999999999993</v>
      </c>
      <c r="G6" s="22">
        <f>IF(E6=0,"",E6/F6)</f>
        <v>0.73631566873136056</v>
      </c>
      <c r="H6" s="1">
        <v>54841</v>
      </c>
      <c r="I6" s="1">
        <v>56150.000000000007</v>
      </c>
      <c r="J6" s="22">
        <f>IF(H6=0,"",H6/I6)</f>
        <v>0.97668744434550303</v>
      </c>
      <c r="K6" s="1">
        <v>366414</v>
      </c>
      <c r="L6" s="1">
        <v>448690.00000000006</v>
      </c>
      <c r="M6" s="22">
        <f>IF(K6=0,"",K6/L6)</f>
        <v>0.8166306358510329</v>
      </c>
      <c r="N6" s="5"/>
    </row>
    <row r="7" spans="1:14" ht="13.15" customHeight="1" x14ac:dyDescent="0.2">
      <c r="A7" s="13" t="s">
        <v>5</v>
      </c>
      <c r="B7" s="1">
        <f t="shared" ref="B7:B25" si="1">E7+H7+K7</f>
        <v>239621</v>
      </c>
      <c r="C7" s="1">
        <f t="shared" si="0"/>
        <v>241580.00000000006</v>
      </c>
      <c r="D7" s="22">
        <f t="shared" ref="D7:D26" si="2">IF(B7=0,"",B7/C7)</f>
        <v>0.99189088500703682</v>
      </c>
      <c r="E7" s="1">
        <v>58442</v>
      </c>
      <c r="F7" s="1">
        <v>59940.000000000015</v>
      </c>
      <c r="G7" s="22">
        <f t="shared" ref="G7:G26" si="3">IF(E7=0,"",E7/F7)</f>
        <v>0.97500834167500805</v>
      </c>
      <c r="H7" s="1">
        <v>4013</v>
      </c>
      <c r="I7" s="1">
        <v>4550.0000000000009</v>
      </c>
      <c r="J7" s="22">
        <f t="shared" ref="J7:J26" si="4">IF(H7=0,"",H7/I7)</f>
        <v>0.88197802197802178</v>
      </c>
      <c r="K7" s="1">
        <v>177166</v>
      </c>
      <c r="L7" s="1">
        <v>177090.00000000003</v>
      </c>
      <c r="M7" s="22">
        <f t="shared" ref="M7:M26" si="5">IF(K7=0,"",K7/L7)</f>
        <v>1.0004291603139646</v>
      </c>
      <c r="N7" s="5"/>
    </row>
    <row r="8" spans="1:14" ht="13.15" customHeight="1" x14ac:dyDescent="0.2">
      <c r="A8" s="13" t="s">
        <v>6</v>
      </c>
      <c r="B8" s="1">
        <f t="shared" si="1"/>
        <v>532594</v>
      </c>
      <c r="C8" s="1">
        <f t="shared" si="0"/>
        <v>573769.99999999988</v>
      </c>
      <c r="D8" s="22">
        <f t="shared" si="2"/>
        <v>0.92823605277375976</v>
      </c>
      <c r="E8" s="1">
        <v>44900</v>
      </c>
      <c r="F8" s="1">
        <v>52600.000000000007</v>
      </c>
      <c r="G8" s="22">
        <f t="shared" si="3"/>
        <v>0.85361216730038014</v>
      </c>
      <c r="H8" s="1">
        <v>15375</v>
      </c>
      <c r="I8" s="1">
        <v>14260</v>
      </c>
      <c r="J8" s="22">
        <f t="shared" si="4"/>
        <v>1.0781907433380085</v>
      </c>
      <c r="K8" s="1">
        <v>472319</v>
      </c>
      <c r="L8" s="1">
        <v>506909.99999999988</v>
      </c>
      <c r="M8" s="22">
        <f t="shared" si="5"/>
        <v>0.93176106212148135</v>
      </c>
      <c r="N8" s="5"/>
    </row>
    <row r="9" spans="1:14" ht="13.15" customHeight="1" x14ac:dyDescent="0.2">
      <c r="A9" s="13" t="s">
        <v>43</v>
      </c>
      <c r="B9" s="1">
        <f t="shared" si="1"/>
        <v>297741</v>
      </c>
      <c r="C9" s="1">
        <f t="shared" si="0"/>
        <v>321899.99999999994</v>
      </c>
      <c r="D9" s="22">
        <f t="shared" si="2"/>
        <v>0.92494874184529374</v>
      </c>
      <c r="E9" s="1">
        <v>29606</v>
      </c>
      <c r="F9" s="1">
        <v>36590</v>
      </c>
      <c r="G9" s="22">
        <f t="shared" si="3"/>
        <v>0.80912817709756768</v>
      </c>
      <c r="H9" s="1">
        <v>21536</v>
      </c>
      <c r="I9" s="1">
        <v>22289.999999999996</v>
      </c>
      <c r="J9" s="22">
        <f t="shared" si="4"/>
        <v>0.9661731718259311</v>
      </c>
      <c r="K9" s="1">
        <v>246599</v>
      </c>
      <c r="L9" s="1">
        <v>263019.99999999994</v>
      </c>
      <c r="M9" s="22">
        <f t="shared" si="5"/>
        <v>0.93756748536233003</v>
      </c>
      <c r="N9" s="5"/>
    </row>
    <row r="10" spans="1:14" ht="13.15" customHeight="1" x14ac:dyDescent="0.2">
      <c r="A10" s="13" t="s">
        <v>7</v>
      </c>
      <c r="B10" s="1">
        <f t="shared" si="1"/>
        <v>551902</v>
      </c>
      <c r="C10" s="1">
        <f t="shared" si="0"/>
        <v>569400</v>
      </c>
      <c r="D10" s="22">
        <f t="shared" si="2"/>
        <v>0.9692694063926941</v>
      </c>
      <c r="E10" s="1">
        <v>82033</v>
      </c>
      <c r="F10" s="1">
        <v>89140.000000000029</v>
      </c>
      <c r="G10" s="22">
        <f t="shared" si="3"/>
        <v>0.92027148306035422</v>
      </c>
      <c r="H10" s="1">
        <v>137886</v>
      </c>
      <c r="I10" s="1">
        <v>120049.99999999997</v>
      </c>
      <c r="J10" s="22">
        <f t="shared" si="4"/>
        <v>1.1485714285714288</v>
      </c>
      <c r="K10" s="1">
        <v>331983</v>
      </c>
      <c r="L10" s="1">
        <v>360210</v>
      </c>
      <c r="M10" s="22">
        <f t="shared" si="5"/>
        <v>0.92163737819605229</v>
      </c>
      <c r="N10" s="5"/>
    </row>
    <row r="11" spans="1:14" ht="13.15" customHeight="1" x14ac:dyDescent="0.2">
      <c r="A11" s="13" t="s">
        <v>44</v>
      </c>
      <c r="B11" s="1">
        <f t="shared" si="1"/>
        <v>164004</v>
      </c>
      <c r="C11" s="1">
        <f t="shared" si="0"/>
        <v>167140</v>
      </c>
      <c r="D11" s="22">
        <f t="shared" si="2"/>
        <v>0.98123728610745486</v>
      </c>
      <c r="E11" s="1">
        <v>42912</v>
      </c>
      <c r="F11" s="1">
        <v>43319.999999999993</v>
      </c>
      <c r="G11" s="22">
        <f t="shared" si="3"/>
        <v>0.99058171745152368</v>
      </c>
      <c r="H11" s="1">
        <v>5987</v>
      </c>
      <c r="I11" s="1">
        <v>6490</v>
      </c>
      <c r="J11" s="22">
        <f t="shared" si="4"/>
        <v>0.92249614791987677</v>
      </c>
      <c r="K11" s="1">
        <v>115105</v>
      </c>
      <c r="L11" s="1">
        <v>117330.00000000001</v>
      </c>
      <c r="M11" s="22">
        <f t="shared" si="5"/>
        <v>0.98103639307934876</v>
      </c>
      <c r="N11" s="5"/>
    </row>
    <row r="12" spans="1:14" ht="13.15" customHeight="1" x14ac:dyDescent="0.2">
      <c r="A12" s="13" t="s">
        <v>8</v>
      </c>
      <c r="B12" s="1">
        <f t="shared" si="1"/>
        <v>147907</v>
      </c>
      <c r="C12" s="1">
        <f t="shared" si="0"/>
        <v>150969.99999999997</v>
      </c>
      <c r="D12" s="22">
        <f t="shared" si="2"/>
        <v>0.97971120090084141</v>
      </c>
      <c r="E12" s="1">
        <v>23887</v>
      </c>
      <c r="F12" s="1">
        <v>26179.999999999993</v>
      </c>
      <c r="G12" s="22">
        <f t="shared" si="3"/>
        <v>0.91241405653170382</v>
      </c>
      <c r="H12" s="1">
        <v>11573</v>
      </c>
      <c r="I12" s="1">
        <v>11810.000000000005</v>
      </c>
      <c r="J12" s="22">
        <f t="shared" si="4"/>
        <v>0.97993226079593521</v>
      </c>
      <c r="K12" s="1">
        <v>112447</v>
      </c>
      <c r="L12" s="1">
        <v>112979.99999999997</v>
      </c>
      <c r="M12" s="22">
        <f t="shared" si="5"/>
        <v>0.99528235085855932</v>
      </c>
      <c r="N12" s="5"/>
    </row>
    <row r="13" spans="1:14" ht="13.15" customHeight="1" x14ac:dyDescent="0.2">
      <c r="A13" s="13" t="s">
        <v>9</v>
      </c>
      <c r="B13" s="1">
        <f t="shared" si="1"/>
        <v>107836</v>
      </c>
      <c r="C13" s="1">
        <f t="shared" si="0"/>
        <v>110680.00000000003</v>
      </c>
      <c r="D13" s="22">
        <f t="shared" si="2"/>
        <v>0.97430430068666396</v>
      </c>
      <c r="E13" s="1">
        <v>37208</v>
      </c>
      <c r="F13" s="1">
        <v>38480.000000000022</v>
      </c>
      <c r="G13" s="22">
        <f t="shared" si="3"/>
        <v>0.96694386694386636</v>
      </c>
      <c r="H13" s="1">
        <v>2658</v>
      </c>
      <c r="I13" s="1">
        <v>2640</v>
      </c>
      <c r="J13" s="22">
        <f t="shared" si="4"/>
        <v>1.0068181818181818</v>
      </c>
      <c r="K13" s="1">
        <v>67970</v>
      </c>
      <c r="L13" s="1">
        <v>69560.000000000015</v>
      </c>
      <c r="M13" s="22">
        <f t="shared" si="5"/>
        <v>0.97714203565267377</v>
      </c>
      <c r="N13" s="5"/>
    </row>
    <row r="14" spans="1:14" ht="13.15" customHeight="1" x14ac:dyDescent="0.2">
      <c r="A14" s="13" t="s">
        <v>45</v>
      </c>
      <c r="B14" s="1">
        <f t="shared" si="1"/>
        <v>170502</v>
      </c>
      <c r="C14" s="1">
        <f t="shared" si="0"/>
        <v>181390</v>
      </c>
      <c r="D14" s="22">
        <f t="shared" si="2"/>
        <v>0.93997464027785438</v>
      </c>
      <c r="E14" s="1">
        <v>29682</v>
      </c>
      <c r="F14" s="1">
        <v>36419.999999999985</v>
      </c>
      <c r="G14" s="22">
        <f t="shared" si="3"/>
        <v>0.81499176276771035</v>
      </c>
      <c r="H14" s="1">
        <v>5125</v>
      </c>
      <c r="I14" s="1">
        <v>5540</v>
      </c>
      <c r="J14" s="22">
        <f t="shared" si="4"/>
        <v>0.92509025270758127</v>
      </c>
      <c r="K14" s="1">
        <v>135695</v>
      </c>
      <c r="L14" s="1">
        <v>139430</v>
      </c>
      <c r="M14" s="22">
        <f t="shared" si="5"/>
        <v>0.97321236462741156</v>
      </c>
      <c r="N14" s="5"/>
    </row>
    <row r="15" spans="1:14" ht="13.15" customHeight="1" x14ac:dyDescent="0.2">
      <c r="A15" s="13" t="s">
        <v>10</v>
      </c>
      <c r="B15" s="1">
        <f t="shared" si="1"/>
        <v>150173</v>
      </c>
      <c r="C15" s="1">
        <f t="shared" si="0"/>
        <v>152090</v>
      </c>
      <c r="D15" s="22">
        <f t="shared" si="2"/>
        <v>0.98739562101387335</v>
      </c>
      <c r="E15" s="1">
        <v>14405</v>
      </c>
      <c r="F15" s="1">
        <v>16109.999999999996</v>
      </c>
      <c r="G15" s="22">
        <f t="shared" si="3"/>
        <v>0.89416511483550609</v>
      </c>
      <c r="H15" s="1">
        <v>2296</v>
      </c>
      <c r="I15" s="1">
        <v>2600.0000000000005</v>
      </c>
      <c r="J15" s="22">
        <f t="shared" si="4"/>
        <v>0.88307692307692287</v>
      </c>
      <c r="K15" s="1">
        <v>133472</v>
      </c>
      <c r="L15" s="1">
        <v>133380</v>
      </c>
      <c r="M15" s="22">
        <f t="shared" si="5"/>
        <v>1.0006897585844954</v>
      </c>
      <c r="N15" s="5"/>
    </row>
    <row r="16" spans="1:14" ht="13.15" customHeight="1" x14ac:dyDescent="0.2">
      <c r="A16" s="13" t="s">
        <v>11</v>
      </c>
      <c r="B16" s="1">
        <f t="shared" si="1"/>
        <v>180766</v>
      </c>
      <c r="C16" s="1">
        <f t="shared" si="0"/>
        <v>182180</v>
      </c>
      <c r="D16" s="22">
        <f t="shared" si="2"/>
        <v>0.99223844549346796</v>
      </c>
      <c r="E16" s="1">
        <v>63049</v>
      </c>
      <c r="F16" s="1">
        <v>60970</v>
      </c>
      <c r="G16" s="22">
        <f t="shared" si="3"/>
        <v>1.0340987370838117</v>
      </c>
      <c r="H16" s="1">
        <v>3469</v>
      </c>
      <c r="I16" s="1">
        <v>3899.9999999999991</v>
      </c>
      <c r="J16" s="22">
        <f t="shared" si="4"/>
        <v>0.8894871794871797</v>
      </c>
      <c r="K16" s="1">
        <v>114248</v>
      </c>
      <c r="L16" s="1">
        <v>117310.00000000001</v>
      </c>
      <c r="M16" s="22">
        <f t="shared" si="5"/>
        <v>0.97389821839570356</v>
      </c>
      <c r="N16" s="5"/>
    </row>
    <row r="17" spans="1:17" ht="13.15" customHeight="1" x14ac:dyDescent="0.2">
      <c r="A17" s="13" t="s">
        <v>12</v>
      </c>
      <c r="B17" s="1">
        <f t="shared" si="1"/>
        <v>58908</v>
      </c>
      <c r="C17" s="1">
        <f t="shared" si="0"/>
        <v>60255.000000000015</v>
      </c>
      <c r="D17" s="22">
        <f t="shared" si="2"/>
        <v>0.97764500871296967</v>
      </c>
      <c r="E17" s="1">
        <v>4489</v>
      </c>
      <c r="F17" s="1">
        <v>5320.0000000000027</v>
      </c>
      <c r="G17" s="22">
        <f t="shared" si="3"/>
        <v>0.84379699248120255</v>
      </c>
      <c r="H17" s="1">
        <v>978</v>
      </c>
      <c r="I17" s="1">
        <v>715</v>
      </c>
      <c r="J17" s="22">
        <f t="shared" si="4"/>
        <v>1.3678321678321679</v>
      </c>
      <c r="K17" s="1">
        <v>53441</v>
      </c>
      <c r="L17" s="1">
        <v>54220.000000000015</v>
      </c>
      <c r="M17" s="22">
        <f t="shared" si="5"/>
        <v>0.98563260789376583</v>
      </c>
      <c r="N17" s="5"/>
    </row>
    <row r="18" spans="1:17" ht="13.15" customHeight="1" x14ac:dyDescent="0.2">
      <c r="A18" s="13" t="s">
        <v>13</v>
      </c>
      <c r="B18" s="1">
        <f t="shared" si="1"/>
        <v>314122</v>
      </c>
      <c r="C18" s="1">
        <f t="shared" si="0"/>
        <v>334280</v>
      </c>
      <c r="D18" s="22">
        <f t="shared" si="2"/>
        <v>0.93969725978221852</v>
      </c>
      <c r="E18" s="1">
        <v>29071</v>
      </c>
      <c r="F18" s="1">
        <v>33760</v>
      </c>
      <c r="G18" s="22">
        <f t="shared" si="3"/>
        <v>0.86110781990521323</v>
      </c>
      <c r="H18" s="1">
        <v>6998</v>
      </c>
      <c r="I18" s="1">
        <v>6950</v>
      </c>
      <c r="J18" s="22">
        <f t="shared" si="4"/>
        <v>1.0069064748201439</v>
      </c>
      <c r="K18" s="1">
        <v>278053</v>
      </c>
      <c r="L18" s="1">
        <v>293570</v>
      </c>
      <c r="M18" s="22">
        <f t="shared" si="5"/>
        <v>0.94714378172156555</v>
      </c>
      <c r="N18" s="5"/>
    </row>
    <row r="19" spans="1:17" ht="13.15" customHeight="1" x14ac:dyDescent="0.2">
      <c r="A19" s="13" t="s">
        <v>14</v>
      </c>
      <c r="B19" s="1">
        <f t="shared" si="1"/>
        <v>48445</v>
      </c>
      <c r="C19" s="1">
        <f t="shared" si="0"/>
        <v>49515.000000000007</v>
      </c>
      <c r="D19" s="22">
        <f t="shared" si="2"/>
        <v>0.97839038675148926</v>
      </c>
      <c r="E19" s="1">
        <v>24360</v>
      </c>
      <c r="F19" s="1">
        <v>24779.999999999996</v>
      </c>
      <c r="G19" s="22">
        <f t="shared" si="3"/>
        <v>0.98305084745762727</v>
      </c>
      <c r="H19" s="1">
        <v>999</v>
      </c>
      <c r="I19" s="1">
        <v>1270</v>
      </c>
      <c r="J19" s="22">
        <f t="shared" si="4"/>
        <v>0.78661417322834648</v>
      </c>
      <c r="K19" s="1">
        <v>23086</v>
      </c>
      <c r="L19" s="1">
        <v>23465.000000000011</v>
      </c>
      <c r="M19" s="22">
        <f t="shared" si="5"/>
        <v>0.98384828467930918</v>
      </c>
      <c r="N19" s="5"/>
    </row>
    <row r="20" spans="1:17" ht="13.15" customHeight="1" x14ac:dyDescent="0.2">
      <c r="A20" s="13" t="s">
        <v>15</v>
      </c>
      <c r="B20" s="1">
        <f t="shared" si="1"/>
        <v>115276</v>
      </c>
      <c r="C20" s="1">
        <f t="shared" si="0"/>
        <v>121025.00000000003</v>
      </c>
      <c r="D20" s="22">
        <f t="shared" si="2"/>
        <v>0.95249741788886566</v>
      </c>
      <c r="E20" s="1">
        <v>20148</v>
      </c>
      <c r="F20" s="1">
        <v>23330.000000000007</v>
      </c>
      <c r="G20" s="22">
        <f t="shared" si="3"/>
        <v>0.86360908701243011</v>
      </c>
      <c r="H20" s="1">
        <v>1485</v>
      </c>
      <c r="I20" s="1">
        <v>1534.9999999999995</v>
      </c>
      <c r="J20" s="22">
        <f t="shared" si="4"/>
        <v>0.96742671009772019</v>
      </c>
      <c r="K20" s="1">
        <v>93643</v>
      </c>
      <c r="L20" s="1">
        <v>96160.000000000015</v>
      </c>
      <c r="M20" s="22">
        <f t="shared" si="5"/>
        <v>0.97382487520798655</v>
      </c>
      <c r="N20" s="5"/>
    </row>
    <row r="21" spans="1:17" ht="13.15" customHeight="1" x14ac:dyDescent="0.2">
      <c r="A21" s="13" t="s">
        <v>16</v>
      </c>
      <c r="B21" s="1">
        <f t="shared" si="1"/>
        <v>402257</v>
      </c>
      <c r="C21" s="1">
        <f t="shared" si="0"/>
        <v>423320.00000000012</v>
      </c>
      <c r="D21" s="22">
        <f t="shared" si="2"/>
        <v>0.95024331475007062</v>
      </c>
      <c r="E21" s="1">
        <v>87289</v>
      </c>
      <c r="F21" s="1">
        <v>96549.999999999985</v>
      </c>
      <c r="G21" s="22">
        <f t="shared" si="3"/>
        <v>0.90408078715691365</v>
      </c>
      <c r="H21" s="1">
        <v>12460</v>
      </c>
      <c r="I21" s="1">
        <v>13410.000000000004</v>
      </c>
      <c r="J21" s="22">
        <f t="shared" si="4"/>
        <v>0.9291573452647276</v>
      </c>
      <c r="K21" s="1">
        <v>302508</v>
      </c>
      <c r="L21" s="1">
        <v>313360.00000000012</v>
      </c>
      <c r="M21" s="22">
        <f t="shared" si="5"/>
        <v>0.96536890477406145</v>
      </c>
      <c r="N21" s="5"/>
    </row>
    <row r="22" spans="1:17" ht="13.15" customHeight="1" x14ac:dyDescent="0.2">
      <c r="A22" s="13" t="s">
        <v>17</v>
      </c>
      <c r="B22" s="1">
        <f t="shared" si="1"/>
        <v>46079</v>
      </c>
      <c r="C22" s="1">
        <f t="shared" si="0"/>
        <v>46204.999999999993</v>
      </c>
      <c r="D22" s="22">
        <f t="shared" si="2"/>
        <v>0.99727302240017335</v>
      </c>
      <c r="E22" s="1">
        <v>7700</v>
      </c>
      <c r="F22" s="1">
        <v>8019.9999999999991</v>
      </c>
      <c r="G22" s="22">
        <f t="shared" si="3"/>
        <v>0.96009975062344155</v>
      </c>
      <c r="H22" s="1">
        <v>938</v>
      </c>
      <c r="I22" s="1">
        <v>944.99999999999966</v>
      </c>
      <c r="J22" s="22">
        <f t="shared" si="4"/>
        <v>0.99259259259259291</v>
      </c>
      <c r="K22" s="1">
        <v>37441</v>
      </c>
      <c r="L22" s="1">
        <v>37239.999999999993</v>
      </c>
      <c r="M22" s="22">
        <f t="shared" si="5"/>
        <v>1.0053974221267457</v>
      </c>
      <c r="N22" s="5"/>
    </row>
    <row r="23" spans="1:17" ht="13.15" customHeight="1" x14ac:dyDescent="0.2">
      <c r="A23" s="13" t="s">
        <v>18</v>
      </c>
      <c r="B23" s="1">
        <f t="shared" si="1"/>
        <v>582485</v>
      </c>
      <c r="C23" s="1">
        <f t="shared" si="0"/>
        <v>633530.00000000012</v>
      </c>
      <c r="D23" s="22">
        <f t="shared" si="2"/>
        <v>0.91942765141350824</v>
      </c>
      <c r="E23" s="1">
        <v>50917</v>
      </c>
      <c r="F23" s="1">
        <v>62599.999999999993</v>
      </c>
      <c r="G23" s="22">
        <f t="shared" si="3"/>
        <v>0.81337060702875408</v>
      </c>
      <c r="H23" s="1">
        <v>44168</v>
      </c>
      <c r="I23" s="1">
        <v>44650.000000000007</v>
      </c>
      <c r="J23" s="22">
        <f t="shared" si="4"/>
        <v>0.98920492721164599</v>
      </c>
      <c r="K23" s="1">
        <v>487400</v>
      </c>
      <c r="L23" s="1">
        <v>526280.00000000012</v>
      </c>
      <c r="M23" s="22">
        <f t="shared" si="5"/>
        <v>0.92612297636239249</v>
      </c>
      <c r="N23" s="5"/>
    </row>
    <row r="24" spans="1:17" ht="13.15" customHeight="1" x14ac:dyDescent="0.2">
      <c r="A24" s="13" t="s">
        <v>19</v>
      </c>
      <c r="B24" s="1">
        <f t="shared" si="1"/>
        <v>30525</v>
      </c>
      <c r="C24" s="1">
        <f t="shared" si="0"/>
        <v>32474.999999999989</v>
      </c>
      <c r="D24" s="22">
        <f t="shared" si="2"/>
        <v>0.93995381062355687</v>
      </c>
      <c r="E24" s="1">
        <v>3393</v>
      </c>
      <c r="F24" s="1">
        <v>3939.9999999999995</v>
      </c>
      <c r="G24" s="22">
        <f t="shared" si="3"/>
        <v>0.86116751269035541</v>
      </c>
      <c r="H24" s="1">
        <v>301</v>
      </c>
      <c r="I24" s="1">
        <v>399.99999999999994</v>
      </c>
      <c r="J24" s="22">
        <f t="shared" si="4"/>
        <v>0.75250000000000006</v>
      </c>
      <c r="K24" s="1">
        <v>26831</v>
      </c>
      <c r="L24" s="1">
        <v>28134.999999999989</v>
      </c>
      <c r="M24" s="22">
        <f t="shared" si="5"/>
        <v>0.95365203483206007</v>
      </c>
      <c r="N24" s="5"/>
    </row>
    <row r="25" spans="1:17" ht="13.15" customHeight="1" x14ac:dyDescent="0.2">
      <c r="A25" s="13" t="s">
        <v>20</v>
      </c>
      <c r="B25" s="1">
        <f t="shared" si="1"/>
        <v>64570</v>
      </c>
      <c r="C25" s="1">
        <f t="shared" si="0"/>
        <v>65370</v>
      </c>
      <c r="D25" s="22">
        <f t="shared" si="2"/>
        <v>0.98776197032277802</v>
      </c>
      <c r="E25" s="1">
        <v>16873</v>
      </c>
      <c r="F25" s="1">
        <v>17380</v>
      </c>
      <c r="G25" s="22">
        <f t="shared" si="3"/>
        <v>0.97082853855005757</v>
      </c>
      <c r="H25" s="1">
        <v>1693</v>
      </c>
      <c r="I25" s="1">
        <v>1710</v>
      </c>
      <c r="J25" s="22">
        <f t="shared" si="4"/>
        <v>0.99005847953216375</v>
      </c>
      <c r="K25" s="1">
        <v>46004</v>
      </c>
      <c r="L25" s="1">
        <v>46280</v>
      </c>
      <c r="M25" s="22">
        <f t="shared" si="5"/>
        <v>0.99403630077787386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4659064</v>
      </c>
      <c r="C26" s="20">
        <f t="shared" si="6"/>
        <v>4965505</v>
      </c>
      <c r="D26" s="21">
        <f t="shared" si="2"/>
        <v>0.93828603535793442</v>
      </c>
      <c r="E26" s="20">
        <v>702460</v>
      </c>
      <c r="F26" s="20">
        <v>779020</v>
      </c>
      <c r="G26" s="21">
        <f t="shared" si="3"/>
        <v>0.90172267720982768</v>
      </c>
      <c r="H26" s="20">
        <v>334779</v>
      </c>
      <c r="I26" s="20">
        <v>321865</v>
      </c>
      <c r="J26" s="21">
        <f t="shared" si="4"/>
        <v>1.0401224115700682</v>
      </c>
      <c r="K26" s="20">
        <v>3621825</v>
      </c>
      <c r="L26" s="20">
        <v>3864620</v>
      </c>
      <c r="M26" s="21">
        <f t="shared" si="5"/>
        <v>0.93717493569872334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46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C34" sqref="C34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(July 2019)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453351</v>
      </c>
      <c r="C6" s="1">
        <f t="shared" ref="C6:C25" si="0">F6+I6</f>
        <v>548430</v>
      </c>
      <c r="D6" s="22">
        <f>IF(B6=0,"",B6/C6)</f>
        <v>0.82663421038236418</v>
      </c>
      <c r="E6" s="25">
        <v>233957</v>
      </c>
      <c r="F6" s="25">
        <v>277020</v>
      </c>
      <c r="G6" s="22">
        <f>IF(E6=0,"",E6/F6)</f>
        <v>0.84454913002671284</v>
      </c>
      <c r="H6" s="25">
        <v>219394</v>
      </c>
      <c r="I6" s="25">
        <v>271410</v>
      </c>
      <c r="J6" s="22">
        <f>IF(H6=0,"",H6/I6)</f>
        <v>0.8083489922994731</v>
      </c>
    </row>
    <row r="7" spans="1:10" ht="13.15" customHeight="1" x14ac:dyDescent="0.2">
      <c r="A7" s="13" t="s">
        <v>5</v>
      </c>
      <c r="B7" s="1">
        <f t="shared" ref="B7:B25" si="1">E7+H7</f>
        <v>239621</v>
      </c>
      <c r="C7" s="1">
        <f t="shared" si="0"/>
        <v>241579.99999999994</v>
      </c>
      <c r="D7" s="22">
        <f t="shared" ref="D7:D26" si="2">IF(B7=0,"",B7/C7)</f>
        <v>0.99189088500703726</v>
      </c>
      <c r="E7" s="25">
        <v>124714</v>
      </c>
      <c r="F7" s="25">
        <v>123610</v>
      </c>
      <c r="G7" s="22">
        <f t="shared" ref="G7:G26" si="3">IF(E7=0,"",E7/F7)</f>
        <v>1.0089313162365505</v>
      </c>
      <c r="H7" s="25">
        <v>114907</v>
      </c>
      <c r="I7" s="25">
        <v>117969.99999999996</v>
      </c>
      <c r="J7" s="22">
        <f t="shared" ref="J7:J26" si="4">IF(H7=0,"",H7/I7)</f>
        <v>0.97403577180639178</v>
      </c>
    </row>
    <row r="8" spans="1:10" ht="13.15" customHeight="1" x14ac:dyDescent="0.2">
      <c r="A8" s="13" t="s">
        <v>6</v>
      </c>
      <c r="B8" s="1">
        <f t="shared" si="1"/>
        <v>532594</v>
      </c>
      <c r="C8" s="1">
        <f t="shared" si="0"/>
        <v>573770</v>
      </c>
      <c r="D8" s="22">
        <f t="shared" si="2"/>
        <v>0.92823605277375953</v>
      </c>
      <c r="E8" s="25">
        <v>272025</v>
      </c>
      <c r="F8" s="25">
        <v>285950.00000000006</v>
      </c>
      <c r="G8" s="22">
        <f t="shared" si="3"/>
        <v>0.95130267529288315</v>
      </c>
      <c r="H8" s="25">
        <v>260569</v>
      </c>
      <c r="I8" s="25">
        <v>287820</v>
      </c>
      <c r="J8" s="22">
        <f t="shared" si="4"/>
        <v>0.90531929678271139</v>
      </c>
    </row>
    <row r="9" spans="1:10" ht="13.15" customHeight="1" x14ac:dyDescent="0.2">
      <c r="A9" s="13" t="s">
        <v>43</v>
      </c>
      <c r="B9" s="1">
        <f t="shared" si="1"/>
        <v>297741</v>
      </c>
      <c r="C9" s="1">
        <f t="shared" si="0"/>
        <v>321900</v>
      </c>
      <c r="D9" s="22">
        <f t="shared" si="2"/>
        <v>0.92494874184529352</v>
      </c>
      <c r="E9" s="25">
        <v>155549</v>
      </c>
      <c r="F9" s="25">
        <v>164899.99999999997</v>
      </c>
      <c r="G9" s="22">
        <f t="shared" si="3"/>
        <v>0.94329290479078243</v>
      </c>
      <c r="H9" s="25">
        <v>142192</v>
      </c>
      <c r="I9" s="25">
        <v>157000.00000000003</v>
      </c>
      <c r="J9" s="22">
        <f t="shared" si="4"/>
        <v>0.90568152866242024</v>
      </c>
    </row>
    <row r="10" spans="1:10" ht="13.15" customHeight="1" x14ac:dyDescent="0.2">
      <c r="A10" s="13" t="s">
        <v>7</v>
      </c>
      <c r="B10" s="1">
        <f t="shared" si="1"/>
        <v>551902</v>
      </c>
      <c r="C10" s="1">
        <f t="shared" si="0"/>
        <v>569400.00000000012</v>
      </c>
      <c r="D10" s="22">
        <f t="shared" si="2"/>
        <v>0.96926940639269388</v>
      </c>
      <c r="E10" s="25">
        <v>282296</v>
      </c>
      <c r="F10" s="25">
        <v>288330.00000000012</v>
      </c>
      <c r="G10" s="22">
        <f t="shared" si="3"/>
        <v>0.97907259043457107</v>
      </c>
      <c r="H10" s="25">
        <v>269606</v>
      </c>
      <c r="I10" s="25">
        <v>281070</v>
      </c>
      <c r="J10" s="22">
        <f t="shared" si="4"/>
        <v>0.95921300743587001</v>
      </c>
    </row>
    <row r="11" spans="1:10" ht="13.15" customHeight="1" x14ac:dyDescent="0.2">
      <c r="A11" s="13" t="s">
        <v>44</v>
      </c>
      <c r="B11" s="1">
        <f t="shared" si="1"/>
        <v>164004</v>
      </c>
      <c r="C11" s="1">
        <f t="shared" si="0"/>
        <v>167140.00000000006</v>
      </c>
      <c r="D11" s="22">
        <f t="shared" si="2"/>
        <v>0.98123728610745453</v>
      </c>
      <c r="E11" s="25">
        <v>85472</v>
      </c>
      <c r="F11" s="25">
        <v>85770</v>
      </c>
      <c r="G11" s="22">
        <f t="shared" si="3"/>
        <v>0.99652559169872912</v>
      </c>
      <c r="H11" s="25">
        <v>78532</v>
      </c>
      <c r="I11" s="25">
        <v>81370.000000000044</v>
      </c>
      <c r="J11" s="22">
        <f t="shared" si="4"/>
        <v>0.9651222809389205</v>
      </c>
    </row>
    <row r="12" spans="1:10" ht="13.15" customHeight="1" x14ac:dyDescent="0.2">
      <c r="A12" s="13" t="s">
        <v>8</v>
      </c>
      <c r="B12" s="1">
        <f t="shared" si="1"/>
        <v>147907</v>
      </c>
      <c r="C12" s="1">
        <f t="shared" si="0"/>
        <v>150970</v>
      </c>
      <c r="D12" s="22">
        <f t="shared" si="2"/>
        <v>0.97971120090084118</v>
      </c>
      <c r="E12" s="25">
        <v>76025</v>
      </c>
      <c r="F12" s="25">
        <v>76710.000000000015</v>
      </c>
      <c r="G12" s="22">
        <f t="shared" si="3"/>
        <v>0.99107026463303327</v>
      </c>
      <c r="H12" s="25">
        <v>71882</v>
      </c>
      <c r="I12" s="25">
        <v>74259.999999999985</v>
      </c>
      <c r="J12" s="22">
        <f t="shared" si="4"/>
        <v>0.96797737678427165</v>
      </c>
    </row>
    <row r="13" spans="1:10" ht="13.15" customHeight="1" x14ac:dyDescent="0.2">
      <c r="A13" s="13" t="s">
        <v>9</v>
      </c>
      <c r="B13" s="1">
        <f t="shared" si="1"/>
        <v>107836</v>
      </c>
      <c r="C13" s="1">
        <f t="shared" si="0"/>
        <v>110680.00000000003</v>
      </c>
      <c r="D13" s="22">
        <f t="shared" si="2"/>
        <v>0.97430430068666396</v>
      </c>
      <c r="E13" s="25">
        <v>55508</v>
      </c>
      <c r="F13" s="25">
        <v>56150.000000000015</v>
      </c>
      <c r="G13" s="22">
        <f t="shared" si="3"/>
        <v>0.98856634016028466</v>
      </c>
      <c r="H13" s="25">
        <v>52328</v>
      </c>
      <c r="I13" s="25">
        <v>54530.000000000022</v>
      </c>
      <c r="J13" s="22">
        <f t="shared" si="4"/>
        <v>0.95961855859160061</v>
      </c>
    </row>
    <row r="14" spans="1:10" ht="13.15" customHeight="1" x14ac:dyDescent="0.2">
      <c r="A14" s="13" t="s">
        <v>45</v>
      </c>
      <c r="B14" s="1">
        <f t="shared" si="1"/>
        <v>170502</v>
      </c>
      <c r="C14" s="1">
        <f t="shared" si="0"/>
        <v>181389.99999999997</v>
      </c>
      <c r="D14" s="22">
        <f t="shared" si="2"/>
        <v>0.93997464027785449</v>
      </c>
      <c r="E14" s="25">
        <v>89248</v>
      </c>
      <c r="F14" s="25">
        <v>92790</v>
      </c>
      <c r="G14" s="22">
        <f t="shared" si="3"/>
        <v>0.96182778316628947</v>
      </c>
      <c r="H14" s="25">
        <v>81254</v>
      </c>
      <c r="I14" s="25">
        <v>88599.999999999971</v>
      </c>
      <c r="J14" s="22">
        <f t="shared" si="4"/>
        <v>0.91708803611738177</v>
      </c>
    </row>
    <row r="15" spans="1:10" ht="13.15" customHeight="1" x14ac:dyDescent="0.2">
      <c r="A15" s="13" t="s">
        <v>10</v>
      </c>
      <c r="B15" s="1">
        <f t="shared" si="1"/>
        <v>150173</v>
      </c>
      <c r="C15" s="1">
        <f t="shared" si="0"/>
        <v>152090.00000000003</v>
      </c>
      <c r="D15" s="22">
        <f t="shared" si="2"/>
        <v>0.98739562101387313</v>
      </c>
      <c r="E15" s="25">
        <v>76879</v>
      </c>
      <c r="F15" s="25">
        <v>77040.000000000029</v>
      </c>
      <c r="G15" s="22">
        <f t="shared" si="3"/>
        <v>0.99791017653167147</v>
      </c>
      <c r="H15" s="25">
        <v>73294</v>
      </c>
      <c r="I15" s="25">
        <v>75050</v>
      </c>
      <c r="J15" s="22">
        <f t="shared" si="4"/>
        <v>0.97660226515656234</v>
      </c>
    </row>
    <row r="16" spans="1:10" ht="13.15" customHeight="1" x14ac:dyDescent="0.2">
      <c r="A16" s="13" t="s">
        <v>11</v>
      </c>
      <c r="B16" s="1">
        <f t="shared" si="1"/>
        <v>180766</v>
      </c>
      <c r="C16" s="1">
        <f t="shared" si="0"/>
        <v>182180.00000000003</v>
      </c>
      <c r="D16" s="22">
        <f t="shared" si="2"/>
        <v>0.99223844549346785</v>
      </c>
      <c r="E16" s="25">
        <v>92378</v>
      </c>
      <c r="F16" s="25">
        <v>92270.000000000044</v>
      </c>
      <c r="G16" s="22">
        <f t="shared" si="3"/>
        <v>1.0011704779451605</v>
      </c>
      <c r="H16" s="25">
        <v>88388</v>
      </c>
      <c r="I16" s="25">
        <v>89909.999999999985</v>
      </c>
      <c r="J16" s="22">
        <f t="shared" si="4"/>
        <v>0.9830719608497388</v>
      </c>
    </row>
    <row r="17" spans="1:13" ht="13.15" customHeight="1" x14ac:dyDescent="0.2">
      <c r="A17" s="13" t="s">
        <v>12</v>
      </c>
      <c r="B17" s="1">
        <f t="shared" si="1"/>
        <v>58908</v>
      </c>
      <c r="C17" s="1">
        <f t="shared" si="0"/>
        <v>60255</v>
      </c>
      <c r="D17" s="22">
        <f t="shared" si="2"/>
        <v>0.97764500871296989</v>
      </c>
      <c r="E17" s="25">
        <v>29675</v>
      </c>
      <c r="F17" s="25">
        <v>30400</v>
      </c>
      <c r="G17" s="22">
        <f t="shared" si="3"/>
        <v>0.97615131578947367</v>
      </c>
      <c r="H17" s="25">
        <v>29233</v>
      </c>
      <c r="I17" s="25">
        <v>29855.000000000004</v>
      </c>
      <c r="J17" s="22">
        <f t="shared" si="4"/>
        <v>0.97916596884943885</v>
      </c>
    </row>
    <row r="18" spans="1:13" ht="13.15" customHeight="1" x14ac:dyDescent="0.2">
      <c r="A18" s="13" t="s">
        <v>13</v>
      </c>
      <c r="B18" s="1">
        <f t="shared" si="1"/>
        <v>314122</v>
      </c>
      <c r="C18" s="1">
        <f t="shared" si="0"/>
        <v>334280.00000000006</v>
      </c>
      <c r="D18" s="22">
        <f t="shared" si="2"/>
        <v>0.9396972597822183</v>
      </c>
      <c r="E18" s="25">
        <v>160318</v>
      </c>
      <c r="F18" s="25">
        <v>168480.00000000003</v>
      </c>
      <c r="G18" s="22">
        <f t="shared" si="3"/>
        <v>0.95155508072174722</v>
      </c>
      <c r="H18" s="25">
        <v>153804</v>
      </c>
      <c r="I18" s="25">
        <v>165800.00000000003</v>
      </c>
      <c r="J18" s="22">
        <f t="shared" si="4"/>
        <v>0.92764776839565721</v>
      </c>
    </row>
    <row r="19" spans="1:13" ht="13.15" customHeight="1" x14ac:dyDescent="0.2">
      <c r="A19" s="13" t="s">
        <v>14</v>
      </c>
      <c r="B19" s="1">
        <f t="shared" si="1"/>
        <v>48445</v>
      </c>
      <c r="C19" s="1">
        <f t="shared" si="0"/>
        <v>49515.000000000015</v>
      </c>
      <c r="D19" s="22">
        <f t="shared" si="2"/>
        <v>0.97839038675148915</v>
      </c>
      <c r="E19" s="25">
        <v>24853</v>
      </c>
      <c r="F19" s="25">
        <v>25210.000000000004</v>
      </c>
      <c r="G19" s="22">
        <f t="shared" si="3"/>
        <v>0.98583895279650913</v>
      </c>
      <c r="H19" s="25">
        <v>23592</v>
      </c>
      <c r="I19" s="25">
        <v>24305.000000000007</v>
      </c>
      <c r="J19" s="22">
        <f t="shared" si="4"/>
        <v>0.97066447233079589</v>
      </c>
    </row>
    <row r="20" spans="1:13" ht="13.15" customHeight="1" x14ac:dyDescent="0.2">
      <c r="A20" s="13" t="s">
        <v>15</v>
      </c>
      <c r="B20" s="1">
        <f t="shared" si="1"/>
        <v>115276</v>
      </c>
      <c r="C20" s="1">
        <f t="shared" si="0"/>
        <v>121025.00000000001</v>
      </c>
      <c r="D20" s="22">
        <f t="shared" si="2"/>
        <v>0.95249741788886577</v>
      </c>
      <c r="E20" s="25">
        <v>59312</v>
      </c>
      <c r="F20" s="25">
        <v>61085</v>
      </c>
      <c r="G20" s="22">
        <f t="shared" si="3"/>
        <v>0.97097487108128022</v>
      </c>
      <c r="H20" s="25">
        <v>55964</v>
      </c>
      <c r="I20" s="25">
        <v>59940.000000000015</v>
      </c>
      <c r="J20" s="22">
        <f t="shared" si="4"/>
        <v>0.93366700033366679</v>
      </c>
    </row>
    <row r="21" spans="1:13" ht="13.15" customHeight="1" x14ac:dyDescent="0.2">
      <c r="A21" s="13" t="s">
        <v>16</v>
      </c>
      <c r="B21" s="1">
        <f t="shared" si="1"/>
        <v>402257</v>
      </c>
      <c r="C21" s="1">
        <f t="shared" si="0"/>
        <v>423319.99999999994</v>
      </c>
      <c r="D21" s="22">
        <f t="shared" si="2"/>
        <v>0.95024331475007096</v>
      </c>
      <c r="E21" s="25">
        <v>206714</v>
      </c>
      <c r="F21" s="25">
        <v>214330</v>
      </c>
      <c r="G21" s="22">
        <f t="shared" si="3"/>
        <v>0.96446601035785939</v>
      </c>
      <c r="H21" s="25">
        <v>195543</v>
      </c>
      <c r="I21" s="25">
        <v>208989.99999999994</v>
      </c>
      <c r="J21" s="22">
        <f t="shared" si="4"/>
        <v>0.9356572084788749</v>
      </c>
    </row>
    <row r="22" spans="1:13" ht="13.15" customHeight="1" x14ac:dyDescent="0.2">
      <c r="A22" s="13" t="s">
        <v>17</v>
      </c>
      <c r="B22" s="1">
        <f t="shared" si="1"/>
        <v>46079</v>
      </c>
      <c r="C22" s="1">
        <f t="shared" si="0"/>
        <v>46205</v>
      </c>
      <c r="D22" s="22">
        <f t="shared" si="2"/>
        <v>0.99727302240017313</v>
      </c>
      <c r="E22" s="25">
        <v>23764</v>
      </c>
      <c r="F22" s="25">
        <v>23470</v>
      </c>
      <c r="G22" s="22">
        <f t="shared" si="3"/>
        <v>1.0125266297400937</v>
      </c>
      <c r="H22" s="25">
        <v>22315</v>
      </c>
      <c r="I22" s="25">
        <v>22734.999999999996</v>
      </c>
      <c r="J22" s="22">
        <f t="shared" si="4"/>
        <v>0.98152628106443829</v>
      </c>
    </row>
    <row r="23" spans="1:13" ht="13.15" customHeight="1" x14ac:dyDescent="0.2">
      <c r="A23" s="13" t="s">
        <v>18</v>
      </c>
      <c r="B23" s="1">
        <f t="shared" si="1"/>
        <v>582485</v>
      </c>
      <c r="C23" s="1">
        <f t="shared" si="0"/>
        <v>633529.99999999988</v>
      </c>
      <c r="D23" s="22">
        <f t="shared" si="2"/>
        <v>0.91942765141350857</v>
      </c>
      <c r="E23" s="25">
        <v>301442</v>
      </c>
      <c r="F23" s="25">
        <v>321889.99999999994</v>
      </c>
      <c r="G23" s="22">
        <f t="shared" si="3"/>
        <v>0.93647519338904617</v>
      </c>
      <c r="H23" s="25">
        <v>281043</v>
      </c>
      <c r="I23" s="25">
        <v>311639.99999999994</v>
      </c>
      <c r="J23" s="22">
        <f t="shared" si="4"/>
        <v>0.90181940700808638</v>
      </c>
    </row>
    <row r="24" spans="1:13" ht="13.15" customHeight="1" x14ac:dyDescent="0.2">
      <c r="A24" s="13" t="s">
        <v>19</v>
      </c>
      <c r="B24" s="1">
        <f t="shared" si="1"/>
        <v>30525</v>
      </c>
      <c r="C24" s="1">
        <f t="shared" si="0"/>
        <v>32475</v>
      </c>
      <c r="D24" s="22">
        <f t="shared" si="2"/>
        <v>0.93995381062355654</v>
      </c>
      <c r="E24" s="25">
        <v>15117</v>
      </c>
      <c r="F24" s="25">
        <v>16010</v>
      </c>
      <c r="G24" s="22">
        <f t="shared" si="3"/>
        <v>0.94422236102435975</v>
      </c>
      <c r="H24" s="25">
        <v>15408</v>
      </c>
      <c r="I24" s="25">
        <v>16465</v>
      </c>
      <c r="J24" s="22">
        <f t="shared" si="4"/>
        <v>0.93580321894928642</v>
      </c>
    </row>
    <row r="25" spans="1:13" ht="13.15" customHeight="1" x14ac:dyDescent="0.2">
      <c r="A25" s="13" t="s">
        <v>20</v>
      </c>
      <c r="B25" s="1">
        <f t="shared" si="1"/>
        <v>64570</v>
      </c>
      <c r="C25" s="1">
        <f t="shared" si="0"/>
        <v>65369.999999999985</v>
      </c>
      <c r="D25" s="22">
        <f t="shared" si="2"/>
        <v>0.98776197032277824</v>
      </c>
      <c r="E25" s="25">
        <v>33397</v>
      </c>
      <c r="F25" s="25">
        <v>33135</v>
      </c>
      <c r="G25" s="22">
        <f t="shared" si="3"/>
        <v>1.0079070469292288</v>
      </c>
      <c r="H25" s="25">
        <v>31173</v>
      </c>
      <c r="I25" s="25">
        <v>32234.999999999989</v>
      </c>
      <c r="J25" s="22">
        <f t="shared" si="4"/>
        <v>0.96705444392740847</v>
      </c>
    </row>
    <row r="26" spans="1:13" ht="13.15" customHeight="1" x14ac:dyDescent="0.2">
      <c r="A26" s="19" t="s">
        <v>21</v>
      </c>
      <c r="B26" s="20">
        <f t="shared" ref="B26" si="5">E26+H26</f>
        <v>4659064</v>
      </c>
      <c r="C26" s="20">
        <f t="shared" ref="C26" si="6">F26+I26</f>
        <v>4965505</v>
      </c>
      <c r="D26" s="21">
        <f t="shared" si="2"/>
        <v>0.93828603535793442</v>
      </c>
      <c r="E26" s="20">
        <v>2398643</v>
      </c>
      <c r="F26" s="20">
        <v>2514550</v>
      </c>
      <c r="G26" s="21">
        <f t="shared" si="3"/>
        <v>0.95390547016364757</v>
      </c>
      <c r="H26" s="20">
        <v>2260421</v>
      </c>
      <c r="I26" s="20">
        <v>2450955</v>
      </c>
      <c r="J26" s="21">
        <f t="shared" si="4"/>
        <v>0.92226132262730243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Nov 2018.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V34" sqref="V34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(July 2019)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453351</v>
      </c>
      <c r="C6" s="1">
        <f t="shared" ref="C6:C26" si="0">F6+I6+L6+O6+R6+U6</f>
        <v>548430</v>
      </c>
      <c r="D6" s="22">
        <f>IF(B6=0,"",B6/C6)</f>
        <v>0.82663421038236418</v>
      </c>
      <c r="E6" s="1">
        <v>26327</v>
      </c>
      <c r="F6" s="25">
        <v>27589.999999999996</v>
      </c>
      <c r="G6" s="22">
        <f>IF(E6=0,"",E6/F6)</f>
        <v>0.95422254440014509</v>
      </c>
      <c r="H6" s="1">
        <v>54996</v>
      </c>
      <c r="I6" s="25">
        <v>57759.999999999985</v>
      </c>
      <c r="J6" s="22">
        <f>IF(H6=0,"",H6/I6)</f>
        <v>0.95214681440443238</v>
      </c>
      <c r="K6" s="1">
        <v>56194</v>
      </c>
      <c r="L6" s="25">
        <v>84670</v>
      </c>
      <c r="M6" s="22">
        <f>IF(K6=0,"",K6/L6)</f>
        <v>0.66368253218377227</v>
      </c>
      <c r="N6" s="1">
        <v>144785</v>
      </c>
      <c r="O6" s="25">
        <v>196090</v>
      </c>
      <c r="P6" s="22">
        <f>IF(N6=0,"",N6/O6)</f>
        <v>0.73835993676373091</v>
      </c>
      <c r="Q6" s="1">
        <v>112629</v>
      </c>
      <c r="R6" s="25">
        <v>120390</v>
      </c>
      <c r="S6" s="22">
        <f>IF(Q6=0,"",Q6/R6)</f>
        <v>0.93553451283329181</v>
      </c>
      <c r="T6" s="1">
        <v>58420</v>
      </c>
      <c r="U6" s="25">
        <v>61930.000000000015</v>
      </c>
      <c r="V6" s="22">
        <f>IF(T6=0,"",T6/U6)</f>
        <v>0.94332310673340847</v>
      </c>
    </row>
    <row r="7" spans="1:22" ht="13.15" customHeight="1" x14ac:dyDescent="0.2">
      <c r="A7" s="13" t="s">
        <v>5</v>
      </c>
      <c r="B7" s="1">
        <f t="shared" ref="B7:B26" si="1">E7+H7+K7+N7+Q7+T7</f>
        <v>239621</v>
      </c>
      <c r="C7" s="1">
        <f t="shared" si="0"/>
        <v>241580</v>
      </c>
      <c r="D7" s="22">
        <f t="shared" ref="D7:D26" si="2">IF(B7=0,"",B7/C7)</f>
        <v>0.99189088500703704</v>
      </c>
      <c r="E7" s="1">
        <v>15731</v>
      </c>
      <c r="F7" s="25">
        <v>15860.000000000002</v>
      </c>
      <c r="G7" s="22">
        <f t="shared" ref="G7:G26" si="3">IF(E7=0,"",E7/F7)</f>
        <v>0.99186633039092043</v>
      </c>
      <c r="H7" s="1">
        <v>33916</v>
      </c>
      <c r="I7" s="25">
        <v>33220</v>
      </c>
      <c r="J7" s="22">
        <f t="shared" ref="J7:J26" si="4">IF(H7=0,"",H7/I7)</f>
        <v>1.0209512341962672</v>
      </c>
      <c r="K7" s="1">
        <v>25675</v>
      </c>
      <c r="L7" s="25">
        <v>27709.999999999996</v>
      </c>
      <c r="M7" s="22">
        <f t="shared" ref="M7:M26" si="5">IF(K7=0,"",K7/L7)</f>
        <v>0.92656080837242882</v>
      </c>
      <c r="N7" s="1">
        <v>53499</v>
      </c>
      <c r="O7" s="25">
        <v>55880</v>
      </c>
      <c r="P7" s="22">
        <f t="shared" ref="P7:P26" si="6">IF(N7=0,"",N7/O7)</f>
        <v>0.95739083750894771</v>
      </c>
      <c r="Q7" s="1">
        <v>62047</v>
      </c>
      <c r="R7" s="25">
        <v>61420.000000000015</v>
      </c>
      <c r="S7" s="22">
        <f t="shared" ref="S7:S26" si="7">IF(Q7=0,"",Q7/R7)</f>
        <v>1.0102084011722563</v>
      </c>
      <c r="T7" s="1">
        <v>48753</v>
      </c>
      <c r="U7" s="25">
        <v>47490</v>
      </c>
      <c r="V7" s="22">
        <f t="shared" ref="V7:V26" si="8">IF(T7=0,"",T7/U7)</f>
        <v>1.0265950726468731</v>
      </c>
    </row>
    <row r="8" spans="1:22" ht="13.15" customHeight="1" x14ac:dyDescent="0.2">
      <c r="A8" s="13" t="s">
        <v>6</v>
      </c>
      <c r="B8" s="1">
        <f t="shared" si="1"/>
        <v>532594</v>
      </c>
      <c r="C8" s="1">
        <f t="shared" si="0"/>
        <v>573770</v>
      </c>
      <c r="D8" s="22">
        <f t="shared" si="2"/>
        <v>0.92823605277375953</v>
      </c>
      <c r="E8" s="1">
        <v>32334</v>
      </c>
      <c r="F8" s="25">
        <v>34250.000000000007</v>
      </c>
      <c r="G8" s="22">
        <f t="shared" si="3"/>
        <v>0.94405839416058379</v>
      </c>
      <c r="H8" s="1">
        <v>67767</v>
      </c>
      <c r="I8" s="25">
        <v>70169.999999999985</v>
      </c>
      <c r="J8" s="22">
        <f t="shared" si="4"/>
        <v>0.96575459598118873</v>
      </c>
      <c r="K8" s="1">
        <v>66503</v>
      </c>
      <c r="L8" s="25">
        <v>78710.000000000015</v>
      </c>
      <c r="M8" s="22">
        <f t="shared" si="5"/>
        <v>0.84491170118155234</v>
      </c>
      <c r="N8" s="1">
        <v>139313</v>
      </c>
      <c r="O8" s="25">
        <v>152480.00000000003</v>
      </c>
      <c r="P8" s="22">
        <f t="shared" si="6"/>
        <v>0.91364769150052449</v>
      </c>
      <c r="Q8" s="1">
        <v>139886</v>
      </c>
      <c r="R8" s="25">
        <v>146620</v>
      </c>
      <c r="S8" s="22">
        <f t="shared" si="7"/>
        <v>0.95407175010230527</v>
      </c>
      <c r="T8" s="1">
        <v>86791</v>
      </c>
      <c r="U8" s="25">
        <v>91539.999999999985</v>
      </c>
      <c r="V8" s="22">
        <f t="shared" si="8"/>
        <v>0.94812103998252151</v>
      </c>
    </row>
    <row r="9" spans="1:22" ht="13.15" customHeight="1" x14ac:dyDescent="0.2">
      <c r="A9" s="13" t="s">
        <v>43</v>
      </c>
      <c r="B9" s="1">
        <f t="shared" si="1"/>
        <v>297741</v>
      </c>
      <c r="C9" s="1">
        <f t="shared" si="0"/>
        <v>321900</v>
      </c>
      <c r="D9" s="22">
        <f t="shared" si="2"/>
        <v>0.92494874184529352</v>
      </c>
      <c r="E9" s="1">
        <v>16640</v>
      </c>
      <c r="F9" s="25">
        <v>18050.000000000004</v>
      </c>
      <c r="G9" s="22">
        <f t="shared" si="3"/>
        <v>0.92188365650969506</v>
      </c>
      <c r="H9" s="1">
        <v>37358</v>
      </c>
      <c r="I9" s="25">
        <v>37959.999999999993</v>
      </c>
      <c r="J9" s="22">
        <f t="shared" si="4"/>
        <v>0.98414120126448912</v>
      </c>
      <c r="K9" s="1">
        <v>41547</v>
      </c>
      <c r="L9" s="25">
        <v>50290</v>
      </c>
      <c r="M9" s="22">
        <f t="shared" si="5"/>
        <v>0.82614833963014511</v>
      </c>
      <c r="N9" s="1">
        <v>85067</v>
      </c>
      <c r="O9" s="25">
        <v>93869.999999999985</v>
      </c>
      <c r="P9" s="22">
        <f t="shared" si="6"/>
        <v>0.90622136997975933</v>
      </c>
      <c r="Q9" s="1">
        <v>75778</v>
      </c>
      <c r="R9" s="25">
        <v>78320</v>
      </c>
      <c r="S9" s="22">
        <f t="shared" si="7"/>
        <v>0.96754341164453528</v>
      </c>
      <c r="T9" s="1">
        <v>41351</v>
      </c>
      <c r="U9" s="25">
        <v>43410</v>
      </c>
      <c r="V9" s="22">
        <f t="shared" si="8"/>
        <v>0.95256853259617602</v>
      </c>
    </row>
    <row r="10" spans="1:22" ht="13.15" customHeight="1" x14ac:dyDescent="0.2">
      <c r="A10" s="13" t="s">
        <v>7</v>
      </c>
      <c r="B10" s="1">
        <f t="shared" si="1"/>
        <v>551902</v>
      </c>
      <c r="C10" s="1">
        <f t="shared" si="0"/>
        <v>569400</v>
      </c>
      <c r="D10" s="22">
        <f t="shared" si="2"/>
        <v>0.9692694063926941</v>
      </c>
      <c r="E10" s="1">
        <v>41830</v>
      </c>
      <c r="F10" s="25">
        <v>41199.999999999993</v>
      </c>
      <c r="G10" s="22">
        <f t="shared" si="3"/>
        <v>1.0152912621359225</v>
      </c>
      <c r="H10" s="1">
        <v>86285</v>
      </c>
      <c r="I10" s="25">
        <v>82330.000000000015</v>
      </c>
      <c r="J10" s="22">
        <f t="shared" si="4"/>
        <v>1.0480383821207335</v>
      </c>
      <c r="K10" s="1">
        <v>75580</v>
      </c>
      <c r="L10" s="25">
        <v>82549.999999999971</v>
      </c>
      <c r="M10" s="22">
        <f t="shared" si="5"/>
        <v>0.9155663234403395</v>
      </c>
      <c r="N10" s="1">
        <v>153529</v>
      </c>
      <c r="O10" s="25">
        <v>164390</v>
      </c>
      <c r="P10" s="22">
        <f t="shared" si="6"/>
        <v>0.93393150434941297</v>
      </c>
      <c r="Q10" s="1">
        <v>129897</v>
      </c>
      <c r="R10" s="25">
        <v>131650.00000000003</v>
      </c>
      <c r="S10" s="22">
        <f t="shared" si="7"/>
        <v>0.986684390429168</v>
      </c>
      <c r="T10" s="1">
        <v>64781</v>
      </c>
      <c r="U10" s="25">
        <v>67280</v>
      </c>
      <c r="V10" s="22">
        <f t="shared" si="8"/>
        <v>0.96285671819262786</v>
      </c>
    </row>
    <row r="11" spans="1:22" ht="13.15" customHeight="1" x14ac:dyDescent="0.2">
      <c r="A11" s="13" t="s">
        <v>44</v>
      </c>
      <c r="B11" s="1">
        <f t="shared" si="1"/>
        <v>164004</v>
      </c>
      <c r="C11" s="1">
        <f t="shared" si="0"/>
        <v>167140</v>
      </c>
      <c r="D11" s="22">
        <f t="shared" si="2"/>
        <v>0.98123728610745486</v>
      </c>
      <c r="E11" s="1">
        <v>10698</v>
      </c>
      <c r="F11" s="25">
        <v>10819.999999999998</v>
      </c>
      <c r="G11" s="22">
        <f t="shared" si="3"/>
        <v>0.98872458410351216</v>
      </c>
      <c r="H11" s="1">
        <v>24290</v>
      </c>
      <c r="I11" s="25">
        <v>24190.000000000004</v>
      </c>
      <c r="J11" s="22">
        <f t="shared" si="4"/>
        <v>1.0041339396444811</v>
      </c>
      <c r="K11" s="1">
        <v>19128</v>
      </c>
      <c r="L11" s="25">
        <v>19630</v>
      </c>
      <c r="M11" s="22">
        <f t="shared" si="5"/>
        <v>0.97442689760570556</v>
      </c>
      <c r="N11" s="1">
        <v>35827</v>
      </c>
      <c r="O11" s="25">
        <v>36299.999999999993</v>
      </c>
      <c r="P11" s="22">
        <f t="shared" si="6"/>
        <v>0.98696969696969716</v>
      </c>
      <c r="Q11" s="1">
        <v>43215</v>
      </c>
      <c r="R11" s="25">
        <v>44249.999999999993</v>
      </c>
      <c r="S11" s="22">
        <f t="shared" si="7"/>
        <v>0.97661016949152557</v>
      </c>
      <c r="T11" s="1">
        <v>30846</v>
      </c>
      <c r="U11" s="25">
        <v>31949.999999999996</v>
      </c>
      <c r="V11" s="22">
        <f t="shared" si="8"/>
        <v>0.96544600938967151</v>
      </c>
    </row>
    <row r="12" spans="1:22" ht="13.15" customHeight="1" x14ac:dyDescent="0.2">
      <c r="A12" s="13" t="s">
        <v>8</v>
      </c>
      <c r="B12" s="1">
        <f t="shared" si="1"/>
        <v>147907</v>
      </c>
      <c r="C12" s="1">
        <f t="shared" si="0"/>
        <v>150969.99999999997</v>
      </c>
      <c r="D12" s="22">
        <f t="shared" si="2"/>
        <v>0.97971120090084141</v>
      </c>
      <c r="E12" s="1">
        <v>9983</v>
      </c>
      <c r="F12" s="25">
        <v>10019.999999999998</v>
      </c>
      <c r="G12" s="22">
        <f t="shared" si="3"/>
        <v>0.9963073852295411</v>
      </c>
      <c r="H12" s="1">
        <v>20151</v>
      </c>
      <c r="I12" s="25">
        <v>20080.000000000004</v>
      </c>
      <c r="J12" s="22">
        <f t="shared" si="4"/>
        <v>1.0035358565737049</v>
      </c>
      <c r="K12" s="1">
        <v>17468</v>
      </c>
      <c r="L12" s="25">
        <v>18500</v>
      </c>
      <c r="M12" s="22">
        <f t="shared" si="5"/>
        <v>0.94421621621621621</v>
      </c>
      <c r="N12" s="1">
        <v>39918</v>
      </c>
      <c r="O12" s="25">
        <v>39970</v>
      </c>
      <c r="P12" s="22">
        <f t="shared" si="6"/>
        <v>0.99869902426820112</v>
      </c>
      <c r="Q12" s="1">
        <v>38679</v>
      </c>
      <c r="R12" s="25">
        <v>39729.999999999978</v>
      </c>
      <c r="S12" s="22">
        <f t="shared" si="7"/>
        <v>0.97354643845960287</v>
      </c>
      <c r="T12" s="1">
        <v>21708</v>
      </c>
      <c r="U12" s="25">
        <v>22669.999999999996</v>
      </c>
      <c r="V12" s="22">
        <f t="shared" si="8"/>
        <v>0.95756506396118235</v>
      </c>
    </row>
    <row r="13" spans="1:22" ht="13.15" customHeight="1" x14ac:dyDescent="0.2">
      <c r="A13" s="13" t="s">
        <v>9</v>
      </c>
      <c r="B13" s="1">
        <f t="shared" si="1"/>
        <v>107836</v>
      </c>
      <c r="C13" s="1">
        <f t="shared" si="0"/>
        <v>110680</v>
      </c>
      <c r="D13" s="22">
        <f t="shared" si="2"/>
        <v>0.97430430068666429</v>
      </c>
      <c r="E13" s="1">
        <v>7654</v>
      </c>
      <c r="F13" s="25">
        <v>7680</v>
      </c>
      <c r="G13" s="22">
        <f t="shared" si="3"/>
        <v>0.9966145833333333</v>
      </c>
      <c r="H13" s="1">
        <v>16203</v>
      </c>
      <c r="I13" s="25">
        <v>15940.000000000002</v>
      </c>
      <c r="J13" s="22">
        <f t="shared" si="4"/>
        <v>1.0164993726474278</v>
      </c>
      <c r="K13" s="1">
        <v>12459</v>
      </c>
      <c r="L13" s="25">
        <v>13899.999999999998</v>
      </c>
      <c r="M13" s="22">
        <f t="shared" si="5"/>
        <v>0.89633093525179863</v>
      </c>
      <c r="N13" s="1">
        <v>25866</v>
      </c>
      <c r="O13" s="25">
        <v>26910.000000000007</v>
      </c>
      <c r="P13" s="22">
        <f t="shared" si="6"/>
        <v>0.96120401337792616</v>
      </c>
      <c r="Q13" s="1">
        <v>27792</v>
      </c>
      <c r="R13" s="25">
        <v>28170</v>
      </c>
      <c r="S13" s="22">
        <f t="shared" si="7"/>
        <v>0.9865814696485623</v>
      </c>
      <c r="T13" s="1">
        <v>17862</v>
      </c>
      <c r="U13" s="25">
        <v>18080</v>
      </c>
      <c r="V13" s="22">
        <f t="shared" si="8"/>
        <v>0.98794247787610623</v>
      </c>
    </row>
    <row r="14" spans="1:22" ht="13.15" customHeight="1" x14ac:dyDescent="0.2">
      <c r="A14" s="13" t="s">
        <v>45</v>
      </c>
      <c r="B14" s="1">
        <f t="shared" si="1"/>
        <v>170502</v>
      </c>
      <c r="C14" s="1">
        <f t="shared" si="0"/>
        <v>181390</v>
      </c>
      <c r="D14" s="22">
        <f t="shared" si="2"/>
        <v>0.93997464027785438</v>
      </c>
      <c r="E14" s="1">
        <v>11099</v>
      </c>
      <c r="F14" s="25">
        <v>11209.999999999998</v>
      </c>
      <c r="G14" s="22">
        <f t="shared" si="3"/>
        <v>0.99009812667261388</v>
      </c>
      <c r="H14" s="1">
        <v>23921</v>
      </c>
      <c r="I14" s="25">
        <v>24090</v>
      </c>
      <c r="J14" s="22">
        <f t="shared" si="4"/>
        <v>0.9929846409298464</v>
      </c>
      <c r="K14" s="1">
        <v>21271</v>
      </c>
      <c r="L14" s="25">
        <v>26149.999999999996</v>
      </c>
      <c r="M14" s="22">
        <f t="shared" si="5"/>
        <v>0.81342256214149156</v>
      </c>
      <c r="N14" s="1">
        <v>38472</v>
      </c>
      <c r="O14" s="25">
        <v>42809.999999999993</v>
      </c>
      <c r="P14" s="22">
        <f t="shared" si="6"/>
        <v>0.89866853538892799</v>
      </c>
      <c r="Q14" s="1">
        <v>43662</v>
      </c>
      <c r="R14" s="25">
        <v>44530.000000000007</v>
      </c>
      <c r="S14" s="22">
        <f t="shared" si="7"/>
        <v>0.98050752301818977</v>
      </c>
      <c r="T14" s="1">
        <v>32077</v>
      </c>
      <c r="U14" s="25">
        <v>32600</v>
      </c>
      <c r="V14" s="22">
        <f t="shared" si="8"/>
        <v>0.98395705521472387</v>
      </c>
    </row>
    <row r="15" spans="1:22" ht="13.15" customHeight="1" x14ac:dyDescent="0.2">
      <c r="A15" s="13" t="s">
        <v>10</v>
      </c>
      <c r="B15" s="1">
        <f t="shared" si="1"/>
        <v>150173</v>
      </c>
      <c r="C15" s="1">
        <f t="shared" si="0"/>
        <v>152090</v>
      </c>
      <c r="D15" s="22">
        <f t="shared" si="2"/>
        <v>0.98739562101387335</v>
      </c>
      <c r="E15" s="1">
        <v>7877</v>
      </c>
      <c r="F15" s="25">
        <v>8019.9999999999991</v>
      </c>
      <c r="G15" s="22">
        <f t="shared" si="3"/>
        <v>0.98216957605985045</v>
      </c>
      <c r="H15" s="1">
        <v>19050</v>
      </c>
      <c r="I15" s="25">
        <v>19269.999999999993</v>
      </c>
      <c r="J15" s="22">
        <f t="shared" si="4"/>
        <v>0.98858329008822043</v>
      </c>
      <c r="K15" s="1">
        <v>15208</v>
      </c>
      <c r="L15" s="25">
        <v>15380.000000000002</v>
      </c>
      <c r="M15" s="22">
        <f t="shared" si="5"/>
        <v>0.98881664499349797</v>
      </c>
      <c r="N15" s="1">
        <v>31550</v>
      </c>
      <c r="O15" s="25">
        <v>32069.999999999996</v>
      </c>
      <c r="P15" s="22">
        <f t="shared" si="6"/>
        <v>0.98378546928593713</v>
      </c>
      <c r="Q15" s="1">
        <v>43924</v>
      </c>
      <c r="R15" s="25">
        <v>44010</v>
      </c>
      <c r="S15" s="22">
        <f t="shared" si="7"/>
        <v>0.99804589865939564</v>
      </c>
      <c r="T15" s="1">
        <v>32564</v>
      </c>
      <c r="U15" s="25">
        <v>33340</v>
      </c>
      <c r="V15" s="22">
        <f t="shared" si="8"/>
        <v>0.9767246550689862</v>
      </c>
    </row>
    <row r="16" spans="1:22" ht="13.15" customHeight="1" x14ac:dyDescent="0.2">
      <c r="A16" s="13" t="s">
        <v>11</v>
      </c>
      <c r="B16" s="1">
        <f t="shared" si="1"/>
        <v>180766</v>
      </c>
      <c r="C16" s="1">
        <f t="shared" si="0"/>
        <v>182180</v>
      </c>
      <c r="D16" s="22">
        <f t="shared" si="2"/>
        <v>0.99223844549346796</v>
      </c>
      <c r="E16" s="1">
        <v>11789</v>
      </c>
      <c r="F16" s="25">
        <v>12160</v>
      </c>
      <c r="G16" s="22">
        <f t="shared" si="3"/>
        <v>0.96949013157894737</v>
      </c>
      <c r="H16" s="1">
        <v>26362</v>
      </c>
      <c r="I16" s="25">
        <v>26589.999999999996</v>
      </c>
      <c r="J16" s="22">
        <f t="shared" si="4"/>
        <v>0.99142534787514114</v>
      </c>
      <c r="K16" s="1">
        <v>19319</v>
      </c>
      <c r="L16" s="25">
        <v>20239.999999999996</v>
      </c>
      <c r="M16" s="22">
        <f t="shared" si="5"/>
        <v>0.95449604743083016</v>
      </c>
      <c r="N16" s="1">
        <v>37365</v>
      </c>
      <c r="O16" s="25">
        <v>38200</v>
      </c>
      <c r="P16" s="22">
        <f t="shared" si="6"/>
        <v>0.97814136125654449</v>
      </c>
      <c r="Q16" s="1">
        <v>49397</v>
      </c>
      <c r="R16" s="25">
        <v>48740</v>
      </c>
      <c r="S16" s="22">
        <f t="shared" si="7"/>
        <v>1.0134796881411572</v>
      </c>
      <c r="T16" s="1">
        <v>36534</v>
      </c>
      <c r="U16" s="25">
        <v>36250</v>
      </c>
      <c r="V16" s="22">
        <f t="shared" si="8"/>
        <v>1.0078344827586208</v>
      </c>
    </row>
    <row r="17" spans="1:22" ht="13.15" customHeight="1" x14ac:dyDescent="0.2">
      <c r="A17" s="13" t="s">
        <v>12</v>
      </c>
      <c r="B17" s="1">
        <f t="shared" si="1"/>
        <v>58908</v>
      </c>
      <c r="C17" s="1">
        <f t="shared" si="0"/>
        <v>60255</v>
      </c>
      <c r="D17" s="22">
        <f t="shared" si="2"/>
        <v>0.97764500871296989</v>
      </c>
      <c r="E17" s="1">
        <v>3196</v>
      </c>
      <c r="F17" s="25">
        <v>3445</v>
      </c>
      <c r="G17" s="22">
        <f t="shared" si="3"/>
        <v>0.92772133526850509</v>
      </c>
      <c r="H17" s="1">
        <v>7284</v>
      </c>
      <c r="I17" s="25">
        <v>7534.9999999999991</v>
      </c>
      <c r="J17" s="22">
        <f t="shared" si="4"/>
        <v>0.96668878566688798</v>
      </c>
      <c r="K17" s="1">
        <v>6262</v>
      </c>
      <c r="L17" s="25">
        <v>6204.9999999999991</v>
      </c>
      <c r="M17" s="22">
        <f t="shared" si="5"/>
        <v>1.0091861402095086</v>
      </c>
      <c r="N17" s="1">
        <v>12880</v>
      </c>
      <c r="O17" s="25">
        <v>12510</v>
      </c>
      <c r="P17" s="22">
        <f t="shared" si="6"/>
        <v>1.0295763389288568</v>
      </c>
      <c r="Q17" s="1">
        <v>16421</v>
      </c>
      <c r="R17" s="25">
        <v>16839.999999999996</v>
      </c>
      <c r="S17" s="22">
        <f t="shared" si="7"/>
        <v>0.97511876484560589</v>
      </c>
      <c r="T17" s="1">
        <v>12865</v>
      </c>
      <c r="U17" s="25">
        <v>13720</v>
      </c>
      <c r="V17" s="22">
        <f t="shared" si="8"/>
        <v>0.93768221574344024</v>
      </c>
    </row>
    <row r="18" spans="1:22" ht="13.15" customHeight="1" x14ac:dyDescent="0.2">
      <c r="A18" s="13" t="s">
        <v>13</v>
      </c>
      <c r="B18" s="1">
        <f t="shared" si="1"/>
        <v>314122</v>
      </c>
      <c r="C18" s="1">
        <f t="shared" si="0"/>
        <v>334280</v>
      </c>
      <c r="D18" s="22">
        <f t="shared" si="2"/>
        <v>0.93969725978221852</v>
      </c>
      <c r="E18" s="1">
        <v>17655</v>
      </c>
      <c r="F18" s="25">
        <v>18250</v>
      </c>
      <c r="G18" s="22">
        <f t="shared" si="3"/>
        <v>0.96739726027397255</v>
      </c>
      <c r="H18" s="1">
        <v>39717</v>
      </c>
      <c r="I18" s="25">
        <v>40590.000000000015</v>
      </c>
      <c r="J18" s="22">
        <f t="shared" si="4"/>
        <v>0.97849223946784891</v>
      </c>
      <c r="K18" s="1">
        <v>40013</v>
      </c>
      <c r="L18" s="25">
        <v>50190.000000000007</v>
      </c>
      <c r="M18" s="22">
        <f t="shared" si="5"/>
        <v>0.79723052400876659</v>
      </c>
      <c r="N18" s="1">
        <v>77816</v>
      </c>
      <c r="O18" s="25">
        <v>82850</v>
      </c>
      <c r="P18" s="22">
        <f t="shared" si="6"/>
        <v>0.93923958961979481</v>
      </c>
      <c r="Q18" s="1">
        <v>83644</v>
      </c>
      <c r="R18" s="25">
        <v>85030</v>
      </c>
      <c r="S18" s="22">
        <f t="shared" si="7"/>
        <v>0.98369987063389397</v>
      </c>
      <c r="T18" s="1">
        <v>55277</v>
      </c>
      <c r="U18" s="25">
        <v>57369.999999999993</v>
      </c>
      <c r="V18" s="22">
        <f t="shared" si="8"/>
        <v>0.96351751786648088</v>
      </c>
    </row>
    <row r="19" spans="1:22" ht="13.15" customHeight="1" x14ac:dyDescent="0.2">
      <c r="A19" s="13" t="s">
        <v>14</v>
      </c>
      <c r="B19" s="1">
        <f t="shared" si="1"/>
        <v>48445</v>
      </c>
      <c r="C19" s="1">
        <f t="shared" si="0"/>
        <v>49515</v>
      </c>
      <c r="D19" s="22">
        <f t="shared" si="2"/>
        <v>0.97839038675148948</v>
      </c>
      <c r="E19" s="1">
        <v>3614</v>
      </c>
      <c r="F19" s="25">
        <v>3730.0000000000005</v>
      </c>
      <c r="G19" s="22">
        <f t="shared" si="3"/>
        <v>0.96890080428954417</v>
      </c>
      <c r="H19" s="1">
        <v>7825</v>
      </c>
      <c r="I19" s="25">
        <v>8085</v>
      </c>
      <c r="J19" s="22">
        <f t="shared" si="4"/>
        <v>0.96784168212739641</v>
      </c>
      <c r="K19" s="1">
        <v>6088</v>
      </c>
      <c r="L19" s="25">
        <v>6390.0000000000009</v>
      </c>
      <c r="M19" s="22">
        <f t="shared" si="5"/>
        <v>0.95273865414710468</v>
      </c>
      <c r="N19" s="1">
        <v>11238</v>
      </c>
      <c r="O19" s="25">
        <v>11480</v>
      </c>
      <c r="P19" s="22">
        <f t="shared" si="6"/>
        <v>0.97891986062717773</v>
      </c>
      <c r="Q19" s="1">
        <v>12150</v>
      </c>
      <c r="R19" s="25">
        <v>12080</v>
      </c>
      <c r="S19" s="22">
        <f t="shared" si="7"/>
        <v>1.005794701986755</v>
      </c>
      <c r="T19" s="1">
        <v>7530</v>
      </c>
      <c r="U19" s="25">
        <v>7750</v>
      </c>
      <c r="V19" s="22">
        <f t="shared" si="8"/>
        <v>0.9716129032258064</v>
      </c>
    </row>
    <row r="20" spans="1:22" ht="13.15" customHeight="1" x14ac:dyDescent="0.2">
      <c r="A20" s="13" t="s">
        <v>15</v>
      </c>
      <c r="B20" s="1">
        <f t="shared" si="1"/>
        <v>115276</v>
      </c>
      <c r="C20" s="1">
        <f t="shared" si="0"/>
        <v>121025</v>
      </c>
      <c r="D20" s="22">
        <f t="shared" si="2"/>
        <v>0.95249741788886588</v>
      </c>
      <c r="E20" s="1">
        <v>7839</v>
      </c>
      <c r="F20" s="25">
        <v>7920.0000000000009</v>
      </c>
      <c r="G20" s="22">
        <f t="shared" si="3"/>
        <v>0.98977272727272714</v>
      </c>
      <c r="H20" s="1">
        <v>16821</v>
      </c>
      <c r="I20" s="25">
        <v>17344.999999999996</v>
      </c>
      <c r="J20" s="22">
        <f t="shared" si="4"/>
        <v>0.96978956471605671</v>
      </c>
      <c r="K20" s="1">
        <v>12494</v>
      </c>
      <c r="L20" s="25">
        <v>13325.000000000004</v>
      </c>
      <c r="M20" s="22">
        <f t="shared" si="5"/>
        <v>0.93763602251407108</v>
      </c>
      <c r="N20" s="1">
        <v>26797</v>
      </c>
      <c r="O20" s="25">
        <v>29240.000000000004</v>
      </c>
      <c r="P20" s="22">
        <f t="shared" si="6"/>
        <v>0.91645006839945264</v>
      </c>
      <c r="Q20" s="1">
        <v>30332</v>
      </c>
      <c r="R20" s="25">
        <v>31510</v>
      </c>
      <c r="S20" s="22">
        <f t="shared" si="7"/>
        <v>0.96261504284354171</v>
      </c>
      <c r="T20" s="1">
        <v>20993</v>
      </c>
      <c r="U20" s="25">
        <v>21685.000000000004</v>
      </c>
      <c r="V20" s="22">
        <f t="shared" si="8"/>
        <v>0.96808854046575954</v>
      </c>
    </row>
    <row r="21" spans="1:22" ht="13.15" customHeight="1" x14ac:dyDescent="0.2">
      <c r="A21" s="13" t="s">
        <v>16</v>
      </c>
      <c r="B21" s="1">
        <f t="shared" si="1"/>
        <v>402257</v>
      </c>
      <c r="C21" s="1">
        <f t="shared" si="0"/>
        <v>423320</v>
      </c>
      <c r="D21" s="22">
        <f t="shared" si="2"/>
        <v>0.95024331475007084</v>
      </c>
      <c r="E21" s="1">
        <v>27991</v>
      </c>
      <c r="F21" s="25">
        <v>28720</v>
      </c>
      <c r="G21" s="22">
        <f t="shared" si="3"/>
        <v>0.97461699164345406</v>
      </c>
      <c r="H21" s="1">
        <v>58476</v>
      </c>
      <c r="I21" s="25">
        <v>59520</v>
      </c>
      <c r="J21" s="22">
        <f t="shared" si="4"/>
        <v>0.9824596774193548</v>
      </c>
      <c r="K21" s="1">
        <v>50309</v>
      </c>
      <c r="L21" s="25">
        <v>57819.999999999985</v>
      </c>
      <c r="M21" s="22">
        <f t="shared" si="5"/>
        <v>0.87009685230024236</v>
      </c>
      <c r="N21" s="1">
        <v>98768</v>
      </c>
      <c r="O21" s="25">
        <v>106760</v>
      </c>
      <c r="P21" s="22">
        <f t="shared" si="6"/>
        <v>0.92514050206069687</v>
      </c>
      <c r="Q21" s="1">
        <v>100011</v>
      </c>
      <c r="R21" s="25">
        <v>102750.00000000001</v>
      </c>
      <c r="S21" s="22">
        <f t="shared" si="7"/>
        <v>0.97334306569343054</v>
      </c>
      <c r="T21" s="1">
        <v>66702</v>
      </c>
      <c r="U21" s="25">
        <v>67750.000000000015</v>
      </c>
      <c r="V21" s="22">
        <f t="shared" si="8"/>
        <v>0.98453136531365293</v>
      </c>
    </row>
    <row r="22" spans="1:22" ht="13.15" customHeight="1" x14ac:dyDescent="0.2">
      <c r="A22" s="13" t="s">
        <v>17</v>
      </c>
      <c r="B22" s="1">
        <f t="shared" si="1"/>
        <v>46079</v>
      </c>
      <c r="C22" s="1">
        <f t="shared" si="0"/>
        <v>46205</v>
      </c>
      <c r="D22" s="22">
        <f t="shared" si="2"/>
        <v>0.99727302240017313</v>
      </c>
      <c r="E22" s="1">
        <v>2719</v>
      </c>
      <c r="F22" s="25">
        <v>2724.9999999999995</v>
      </c>
      <c r="G22" s="22">
        <f t="shared" si="3"/>
        <v>0.99779816513761488</v>
      </c>
      <c r="H22" s="1">
        <v>6084</v>
      </c>
      <c r="I22" s="25">
        <v>6135.0000000000009</v>
      </c>
      <c r="J22" s="22">
        <f t="shared" si="4"/>
        <v>0.99168704156479204</v>
      </c>
      <c r="K22" s="1">
        <v>4888</v>
      </c>
      <c r="L22" s="25">
        <v>4895</v>
      </c>
      <c r="M22" s="22">
        <f t="shared" si="5"/>
        <v>0.99856996935648623</v>
      </c>
      <c r="N22" s="1">
        <v>9478</v>
      </c>
      <c r="O22" s="25">
        <v>9830</v>
      </c>
      <c r="P22" s="22">
        <f t="shared" si="6"/>
        <v>0.96419125127161753</v>
      </c>
      <c r="Q22" s="1">
        <v>12792</v>
      </c>
      <c r="R22" s="25">
        <v>12660</v>
      </c>
      <c r="S22" s="22">
        <f t="shared" si="7"/>
        <v>1.0104265402843602</v>
      </c>
      <c r="T22" s="1">
        <v>10118</v>
      </c>
      <c r="U22" s="25">
        <v>9959.9999999999982</v>
      </c>
      <c r="V22" s="22">
        <f t="shared" si="8"/>
        <v>1.0158634538152613</v>
      </c>
    </row>
    <row r="23" spans="1:22" ht="13.15" customHeight="1" x14ac:dyDescent="0.2">
      <c r="A23" s="13" t="s">
        <v>18</v>
      </c>
      <c r="B23" s="1">
        <f t="shared" si="1"/>
        <v>582485</v>
      </c>
      <c r="C23" s="1">
        <f t="shared" si="0"/>
        <v>633530</v>
      </c>
      <c r="D23" s="22">
        <f t="shared" si="2"/>
        <v>0.91942765141350846</v>
      </c>
      <c r="E23" s="1">
        <v>39221</v>
      </c>
      <c r="F23" s="25">
        <v>40450.000000000007</v>
      </c>
      <c r="G23" s="22">
        <f t="shared" si="3"/>
        <v>0.96961681087762652</v>
      </c>
      <c r="H23" s="1">
        <v>80267</v>
      </c>
      <c r="I23" s="25">
        <v>80520</v>
      </c>
      <c r="J23" s="22">
        <f t="shared" si="4"/>
        <v>0.99685792349726776</v>
      </c>
      <c r="K23" s="1">
        <v>68527</v>
      </c>
      <c r="L23" s="25">
        <v>83260</v>
      </c>
      <c r="M23" s="22">
        <f t="shared" si="5"/>
        <v>0.82304828248858997</v>
      </c>
      <c r="N23" s="1">
        <v>160857</v>
      </c>
      <c r="O23" s="25">
        <v>181430</v>
      </c>
      <c r="P23" s="22">
        <f t="shared" si="6"/>
        <v>0.886606404673979</v>
      </c>
      <c r="Q23" s="1">
        <v>149410</v>
      </c>
      <c r="R23" s="25">
        <v>157779.99999999997</v>
      </c>
      <c r="S23" s="22">
        <f t="shared" si="7"/>
        <v>0.94695145138800885</v>
      </c>
      <c r="T23" s="1">
        <v>84203</v>
      </c>
      <c r="U23" s="25">
        <v>90089.999999999985</v>
      </c>
      <c r="V23" s="22">
        <f t="shared" si="8"/>
        <v>0.93465423465423481</v>
      </c>
    </row>
    <row r="24" spans="1:22" ht="13.15" customHeight="1" x14ac:dyDescent="0.2">
      <c r="A24" s="13" t="s">
        <v>19</v>
      </c>
      <c r="B24" s="1">
        <f t="shared" si="1"/>
        <v>30525</v>
      </c>
      <c r="C24" s="1">
        <f t="shared" si="0"/>
        <v>32475</v>
      </c>
      <c r="D24" s="22">
        <f t="shared" si="2"/>
        <v>0.93995381062355654</v>
      </c>
      <c r="E24" s="1">
        <v>1627</v>
      </c>
      <c r="F24" s="25">
        <v>1855.0000000000002</v>
      </c>
      <c r="G24" s="22">
        <f t="shared" si="3"/>
        <v>0.8770889487870619</v>
      </c>
      <c r="H24" s="1">
        <v>3674</v>
      </c>
      <c r="I24" s="25">
        <v>4279.9999999999991</v>
      </c>
      <c r="J24" s="22">
        <f t="shared" si="4"/>
        <v>0.85841121495327122</v>
      </c>
      <c r="K24" s="1">
        <v>2886</v>
      </c>
      <c r="L24" s="25">
        <v>3125</v>
      </c>
      <c r="M24" s="22">
        <f t="shared" si="5"/>
        <v>0.92352000000000001</v>
      </c>
      <c r="N24" s="1">
        <v>6337</v>
      </c>
      <c r="O24" s="25">
        <v>7049.9999999999982</v>
      </c>
      <c r="P24" s="22">
        <f t="shared" si="6"/>
        <v>0.89886524822695058</v>
      </c>
      <c r="Q24" s="1">
        <v>9603</v>
      </c>
      <c r="R24" s="25">
        <v>9965</v>
      </c>
      <c r="S24" s="22">
        <f t="shared" si="7"/>
        <v>0.96367285499247368</v>
      </c>
      <c r="T24" s="1">
        <v>6398</v>
      </c>
      <c r="U24" s="25">
        <v>6200</v>
      </c>
      <c r="V24" s="22">
        <f t="shared" si="8"/>
        <v>1.0319354838709678</v>
      </c>
    </row>
    <row r="25" spans="1:22" ht="13.15" customHeight="1" x14ac:dyDescent="0.2">
      <c r="A25" s="13" t="s">
        <v>20</v>
      </c>
      <c r="B25" s="1">
        <f t="shared" si="1"/>
        <v>64570</v>
      </c>
      <c r="C25" s="1">
        <f t="shared" si="0"/>
        <v>65370</v>
      </c>
      <c r="D25" s="22">
        <f t="shared" si="2"/>
        <v>0.98776197032277802</v>
      </c>
      <c r="E25" s="1">
        <v>4263</v>
      </c>
      <c r="F25" s="25">
        <v>4385</v>
      </c>
      <c r="G25" s="22">
        <f t="shared" si="3"/>
        <v>0.97217787913340936</v>
      </c>
      <c r="H25" s="1">
        <v>9010</v>
      </c>
      <c r="I25" s="25">
        <v>8995.0000000000018</v>
      </c>
      <c r="J25" s="22">
        <f t="shared" si="4"/>
        <v>1.0016675931072816</v>
      </c>
      <c r="K25" s="1">
        <v>7318</v>
      </c>
      <c r="L25" s="25">
        <v>7470</v>
      </c>
      <c r="M25" s="22">
        <f t="shared" si="5"/>
        <v>0.97965194109772424</v>
      </c>
      <c r="N25" s="1">
        <v>13732</v>
      </c>
      <c r="O25" s="25">
        <v>14465.000000000002</v>
      </c>
      <c r="P25" s="22">
        <f t="shared" si="6"/>
        <v>0.94932595921189067</v>
      </c>
      <c r="Q25" s="1">
        <v>17260</v>
      </c>
      <c r="R25" s="25">
        <v>17115</v>
      </c>
      <c r="S25" s="22">
        <f t="shared" si="7"/>
        <v>1.0084721004966404</v>
      </c>
      <c r="T25" s="1">
        <v>12987</v>
      </c>
      <c r="U25" s="25">
        <v>12940.000000000002</v>
      </c>
      <c r="V25" s="22">
        <f t="shared" si="8"/>
        <v>1.0036321483771251</v>
      </c>
    </row>
    <row r="26" spans="1:22" ht="13.15" customHeight="1" x14ac:dyDescent="0.2">
      <c r="A26" s="19" t="s">
        <v>21</v>
      </c>
      <c r="B26" s="20">
        <f t="shared" si="1"/>
        <v>4659064</v>
      </c>
      <c r="C26" s="20">
        <f t="shared" si="0"/>
        <v>4965505</v>
      </c>
      <c r="D26" s="21">
        <f t="shared" si="2"/>
        <v>0.93828603535793442</v>
      </c>
      <c r="E26" s="20">
        <v>300087</v>
      </c>
      <c r="F26" s="20">
        <v>308340</v>
      </c>
      <c r="G26" s="21">
        <f t="shared" si="3"/>
        <v>0.97323409223584356</v>
      </c>
      <c r="H26" s="20">
        <v>639457</v>
      </c>
      <c r="I26" s="20">
        <v>644605</v>
      </c>
      <c r="J26" s="21">
        <f t="shared" si="4"/>
        <v>0.99201371382474535</v>
      </c>
      <c r="K26" s="20">
        <v>569137</v>
      </c>
      <c r="L26" s="20">
        <v>670410</v>
      </c>
      <c r="M26" s="21">
        <f t="shared" si="5"/>
        <v>0.84893870914813319</v>
      </c>
      <c r="N26" s="20">
        <v>1203094</v>
      </c>
      <c r="O26" s="20">
        <v>1334585</v>
      </c>
      <c r="P26" s="21">
        <f t="shared" si="6"/>
        <v>0.90147424105620844</v>
      </c>
      <c r="Q26" s="20">
        <v>1198529</v>
      </c>
      <c r="R26" s="20">
        <v>1233560</v>
      </c>
      <c r="S26" s="21">
        <f t="shared" si="7"/>
        <v>0.97160170563247839</v>
      </c>
      <c r="T26" s="20">
        <v>748760</v>
      </c>
      <c r="U26" s="20">
        <v>774005</v>
      </c>
      <c r="V26" s="21">
        <f t="shared" si="8"/>
        <v>0.96738393162834868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33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S26" sqref="S26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(July 2019)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47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453351</v>
      </c>
      <c r="C6" s="1">
        <f>F6+I6+L6+O6+R6</f>
        <v>548430</v>
      </c>
      <c r="D6" s="22">
        <f>IF(B6=0,"",B6/C6)</f>
        <v>0.82663421038236418</v>
      </c>
      <c r="E6" s="1">
        <v>104884</v>
      </c>
      <c r="F6" s="25">
        <v>124387.85986451025</v>
      </c>
      <c r="G6" s="22">
        <f>IF(E6=0,"",E6/F6)</f>
        <v>0.84320125866177886</v>
      </c>
      <c r="H6" s="1">
        <v>98597</v>
      </c>
      <c r="I6" s="25">
        <v>121916.46074732659</v>
      </c>
      <c r="J6" s="22">
        <f>IF(H6=0,"",H6/I6)</f>
        <v>0.80872590457119264</v>
      </c>
      <c r="K6" s="1">
        <v>84792</v>
      </c>
      <c r="L6" s="25">
        <v>106198.5760169147</v>
      </c>
      <c r="M6" s="22">
        <f>IF(K6=0,"",K6/L6)</f>
        <v>0.79842878483130342</v>
      </c>
      <c r="N6" s="1">
        <v>75374</v>
      </c>
      <c r="O6" s="25">
        <v>96271.848658376766</v>
      </c>
      <c r="P6" s="22">
        <f>IF(N6=0,"",N6/O6)</f>
        <v>0.7829287694211281</v>
      </c>
      <c r="Q6" s="1">
        <v>78504</v>
      </c>
      <c r="R6" s="25">
        <v>99655.254712871669</v>
      </c>
      <c r="S6" s="22">
        <f>IF(Q6=0,"",Q6/R6)</f>
        <v>0.78775575082505178</v>
      </c>
      <c r="U6" s="5"/>
      <c r="V6" s="5"/>
    </row>
    <row r="7" spans="1:22" ht="13.15" customHeight="1" x14ac:dyDescent="0.2">
      <c r="A7" s="13" t="s">
        <v>5</v>
      </c>
      <c r="B7" s="1">
        <f>Ethnicity!B7</f>
        <v>239621</v>
      </c>
      <c r="C7" s="1">
        <f t="shared" ref="C7:C25" si="0">F7+I7+L7+O7+R7</f>
        <v>241579.99999999997</v>
      </c>
      <c r="D7" s="22">
        <f t="shared" ref="D7:D26" si="1">IF(B7=0,"",B7/C7)</f>
        <v>0.99189088500703715</v>
      </c>
      <c r="E7" s="1">
        <v>33908</v>
      </c>
      <c r="F7" s="25">
        <v>29423.03128995834</v>
      </c>
      <c r="G7" s="22">
        <f t="shared" ref="G7:G26" si="2">IF(E7=0,"",E7/F7)</f>
        <v>1.152430545508488</v>
      </c>
      <c r="H7" s="1">
        <v>40495</v>
      </c>
      <c r="I7" s="25">
        <v>42268.883741267768</v>
      </c>
      <c r="J7" s="22">
        <f t="shared" ref="J7:J26" si="3">IF(H7=0,"",H7/I7)</f>
        <v>0.9580333431058673</v>
      </c>
      <c r="K7" s="1">
        <v>52780</v>
      </c>
      <c r="L7" s="25">
        <v>53583.807590237375</v>
      </c>
      <c r="M7" s="22">
        <f t="shared" ref="M7:M26" si="4">IF(K7=0,"",K7/L7)</f>
        <v>0.9849990579918434</v>
      </c>
      <c r="N7" s="1">
        <v>51575</v>
      </c>
      <c r="O7" s="25">
        <v>56068.516156976184</v>
      </c>
      <c r="P7" s="22">
        <f t="shared" ref="P7:P26" si="5">IF(N7=0,"",N7/O7)</f>
        <v>0.91985669561156935</v>
      </c>
      <c r="Q7" s="1">
        <v>52301</v>
      </c>
      <c r="R7" s="25">
        <v>60235.761221560337</v>
      </c>
      <c r="S7" s="22">
        <f t="shared" ref="S7:S26" si="6">IF(Q7=0,"",Q7/R7)</f>
        <v>0.86827158716606001</v>
      </c>
      <c r="U7" s="5"/>
      <c r="V7" s="5"/>
    </row>
    <row r="8" spans="1:22" ht="13.15" customHeight="1" x14ac:dyDescent="0.2">
      <c r="A8" s="13" t="s">
        <v>6</v>
      </c>
      <c r="B8" s="1">
        <f>Ethnicity!B8</f>
        <v>532594</v>
      </c>
      <c r="C8" s="1">
        <f t="shared" si="0"/>
        <v>573770</v>
      </c>
      <c r="D8" s="22">
        <f t="shared" si="1"/>
        <v>0.92823605277375953</v>
      </c>
      <c r="E8" s="1">
        <v>177325</v>
      </c>
      <c r="F8" s="25">
        <v>176075.92282058508</v>
      </c>
      <c r="G8" s="22">
        <f t="shared" si="2"/>
        <v>1.0070939692344403</v>
      </c>
      <c r="H8" s="1">
        <v>112965</v>
      </c>
      <c r="I8" s="25">
        <v>127864.56704576228</v>
      </c>
      <c r="J8" s="22">
        <f t="shared" si="3"/>
        <v>0.88347383962572079</v>
      </c>
      <c r="K8" s="1">
        <v>94503</v>
      </c>
      <c r="L8" s="25">
        <v>114473.91560266384</v>
      </c>
      <c r="M8" s="22">
        <f t="shared" si="4"/>
        <v>0.82554177956153441</v>
      </c>
      <c r="N8" s="1">
        <v>81852</v>
      </c>
      <c r="O8" s="25">
        <v>101382.35202817501</v>
      </c>
      <c r="P8" s="22">
        <f t="shared" si="5"/>
        <v>0.80735945026460465</v>
      </c>
      <c r="Q8" s="1">
        <v>45981</v>
      </c>
      <c r="R8" s="25">
        <v>53973.242502813817</v>
      </c>
      <c r="S8" s="22">
        <f t="shared" si="6"/>
        <v>0.85192213526179839</v>
      </c>
      <c r="U8" s="5"/>
      <c r="V8" s="5"/>
    </row>
    <row r="9" spans="1:22" ht="13.15" customHeight="1" x14ac:dyDescent="0.2">
      <c r="A9" s="13" t="s">
        <v>43</v>
      </c>
      <c r="B9" s="1">
        <f>Ethnicity!B9</f>
        <v>297741</v>
      </c>
      <c r="C9" s="1">
        <f t="shared" si="0"/>
        <v>321900</v>
      </c>
      <c r="D9" s="22">
        <f t="shared" si="1"/>
        <v>0.92494874184529352</v>
      </c>
      <c r="E9" s="1">
        <v>95466</v>
      </c>
      <c r="F9" s="25">
        <v>101278.02083331067</v>
      </c>
      <c r="G9" s="22">
        <f t="shared" si="2"/>
        <v>0.94261320683905903</v>
      </c>
      <c r="H9" s="1">
        <v>69406</v>
      </c>
      <c r="I9" s="25">
        <v>75673.095435458468</v>
      </c>
      <c r="J9" s="22">
        <f t="shared" si="3"/>
        <v>0.91718198655156546</v>
      </c>
      <c r="K9" s="1">
        <v>50654</v>
      </c>
      <c r="L9" s="25">
        <v>58158.297983059776</v>
      </c>
      <c r="M9" s="22">
        <f t="shared" si="4"/>
        <v>0.87096771667483097</v>
      </c>
      <c r="N9" s="1">
        <v>39134</v>
      </c>
      <c r="O9" s="25">
        <v>47382.377728801257</v>
      </c>
      <c r="P9" s="22">
        <f t="shared" si="5"/>
        <v>0.82591887270808062</v>
      </c>
      <c r="Q9" s="1">
        <v>35395</v>
      </c>
      <c r="R9" s="25">
        <v>39408.208019369813</v>
      </c>
      <c r="S9" s="22">
        <f t="shared" si="6"/>
        <v>0.89816314364263272</v>
      </c>
      <c r="U9" s="5"/>
      <c r="V9" s="5"/>
    </row>
    <row r="10" spans="1:22" ht="13.15" customHeight="1" x14ac:dyDescent="0.2">
      <c r="A10" s="13" t="s">
        <v>7</v>
      </c>
      <c r="B10" s="1">
        <f>Ethnicity!B10</f>
        <v>551902</v>
      </c>
      <c r="C10" s="1">
        <f t="shared" si="0"/>
        <v>569399.99999999988</v>
      </c>
      <c r="D10" s="22">
        <f t="shared" si="1"/>
        <v>0.96926940639269421</v>
      </c>
      <c r="E10" s="1">
        <v>92413</v>
      </c>
      <c r="F10" s="25">
        <v>100715.87927452794</v>
      </c>
      <c r="G10" s="22">
        <f t="shared" si="2"/>
        <v>0.91756136833302893</v>
      </c>
      <c r="H10" s="1">
        <v>87579</v>
      </c>
      <c r="I10" s="25">
        <v>95323.863418938388</v>
      </c>
      <c r="J10" s="22">
        <f t="shared" si="3"/>
        <v>0.91875210318637079</v>
      </c>
      <c r="K10" s="1">
        <v>71110</v>
      </c>
      <c r="L10" s="25">
        <v>80203.637496719224</v>
      </c>
      <c r="M10" s="22">
        <f t="shared" si="4"/>
        <v>0.88661814126458782</v>
      </c>
      <c r="N10" s="1">
        <v>83768</v>
      </c>
      <c r="O10" s="25">
        <v>88938.915829148376</v>
      </c>
      <c r="P10" s="22">
        <f t="shared" si="5"/>
        <v>0.94185991833899008</v>
      </c>
      <c r="Q10" s="1">
        <v>194098</v>
      </c>
      <c r="R10" s="25">
        <v>204217.70398066597</v>
      </c>
      <c r="S10" s="22">
        <f t="shared" si="6"/>
        <v>0.95044649027283135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164004</v>
      </c>
      <c r="C11" s="1">
        <f t="shared" si="0"/>
        <v>167140</v>
      </c>
      <c r="D11" s="22">
        <f t="shared" si="1"/>
        <v>0.98123728610745486</v>
      </c>
      <c r="E11" s="1">
        <v>24892</v>
      </c>
      <c r="F11" s="25">
        <v>24733.087600304301</v>
      </c>
      <c r="G11" s="22">
        <f t="shared" si="2"/>
        <v>1.0064250934725085</v>
      </c>
      <c r="H11" s="1">
        <v>22357</v>
      </c>
      <c r="I11" s="25">
        <v>23496.928177382495</v>
      </c>
      <c r="J11" s="22">
        <f t="shared" si="3"/>
        <v>0.95148607644467509</v>
      </c>
      <c r="K11" s="1">
        <v>29764</v>
      </c>
      <c r="L11" s="25">
        <v>32518.748830065022</v>
      </c>
      <c r="M11" s="22">
        <f t="shared" si="4"/>
        <v>0.91528736715976799</v>
      </c>
      <c r="N11" s="1">
        <v>36863</v>
      </c>
      <c r="O11" s="25">
        <v>39969.475271761548</v>
      </c>
      <c r="P11" s="22">
        <f t="shared" si="5"/>
        <v>0.92227880774916571</v>
      </c>
      <c r="Q11" s="1">
        <v>44848</v>
      </c>
      <c r="R11" s="25">
        <v>46421.76012048663</v>
      </c>
      <c r="S11" s="22">
        <f t="shared" si="6"/>
        <v>0.96609865467397249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147907</v>
      </c>
      <c r="C12" s="1">
        <f t="shared" si="0"/>
        <v>150970</v>
      </c>
      <c r="D12" s="22">
        <f t="shared" si="1"/>
        <v>0.97971120090084118</v>
      </c>
      <c r="E12" s="1">
        <v>33431</v>
      </c>
      <c r="F12" s="25">
        <v>34143.143685868905</v>
      </c>
      <c r="G12" s="22">
        <f t="shared" si="2"/>
        <v>0.97914241018867731</v>
      </c>
      <c r="H12" s="1">
        <v>26193</v>
      </c>
      <c r="I12" s="25">
        <v>26731.109617936574</v>
      </c>
      <c r="J12" s="22">
        <f t="shared" si="3"/>
        <v>0.97986953681954514</v>
      </c>
      <c r="K12" s="1">
        <v>26863</v>
      </c>
      <c r="L12" s="25">
        <v>28788.535413074544</v>
      </c>
      <c r="M12" s="22">
        <f t="shared" si="4"/>
        <v>0.9331145059849052</v>
      </c>
      <c r="N12" s="1">
        <v>29830</v>
      </c>
      <c r="O12" s="25">
        <v>31332.80078802973</v>
      </c>
      <c r="P12" s="22">
        <f t="shared" si="5"/>
        <v>0.95203745754500646</v>
      </c>
      <c r="Q12" s="1">
        <v>28809</v>
      </c>
      <c r="R12" s="25">
        <v>29974.41049509024</v>
      </c>
      <c r="S12" s="22">
        <f t="shared" si="6"/>
        <v>0.96111981934453283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107836</v>
      </c>
      <c r="C13" s="1">
        <f t="shared" si="0"/>
        <v>110679.99999999999</v>
      </c>
      <c r="D13" s="22">
        <f t="shared" si="1"/>
        <v>0.9743043006866644</v>
      </c>
      <c r="E13" s="1">
        <v>12006</v>
      </c>
      <c r="F13" s="25">
        <v>12060.344114830605</v>
      </c>
      <c r="G13" s="22">
        <f t="shared" si="2"/>
        <v>0.99549398306439885</v>
      </c>
      <c r="H13" s="1">
        <v>18777</v>
      </c>
      <c r="I13" s="25">
        <v>20255.814575998844</v>
      </c>
      <c r="J13" s="22">
        <f t="shared" si="3"/>
        <v>0.92699308287749171</v>
      </c>
      <c r="K13" s="1">
        <v>15029</v>
      </c>
      <c r="L13" s="25">
        <v>16916.156876631499</v>
      </c>
      <c r="M13" s="22">
        <f t="shared" si="4"/>
        <v>0.88844056659001103</v>
      </c>
      <c r="N13" s="1">
        <v>21100</v>
      </c>
      <c r="O13" s="25">
        <v>23358.003874831775</v>
      </c>
      <c r="P13" s="22">
        <f t="shared" si="5"/>
        <v>0.90333061476778109</v>
      </c>
      <c r="Q13" s="1">
        <v>35209</v>
      </c>
      <c r="R13" s="25">
        <v>38089.680557707266</v>
      </c>
      <c r="S13" s="22">
        <f t="shared" si="6"/>
        <v>0.92437110221119001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170502</v>
      </c>
      <c r="C14" s="1">
        <f t="shared" si="0"/>
        <v>181390</v>
      </c>
      <c r="D14" s="22">
        <f t="shared" si="1"/>
        <v>0.93997464027785438</v>
      </c>
      <c r="E14" s="1">
        <v>23573</v>
      </c>
      <c r="F14" s="25">
        <v>23895.25809995316</v>
      </c>
      <c r="G14" s="22">
        <f t="shared" si="2"/>
        <v>0.98651372173486618</v>
      </c>
      <c r="H14" s="1">
        <v>25804</v>
      </c>
      <c r="I14" s="25">
        <v>27314.60918645727</v>
      </c>
      <c r="J14" s="22">
        <f t="shared" si="3"/>
        <v>0.94469592531434654</v>
      </c>
      <c r="K14" s="1">
        <v>34562</v>
      </c>
      <c r="L14" s="25">
        <v>39618.633820217976</v>
      </c>
      <c r="M14" s="22">
        <f t="shared" si="4"/>
        <v>0.87236728446609124</v>
      </c>
      <c r="N14" s="1">
        <v>38485</v>
      </c>
      <c r="O14" s="25">
        <v>43580.981925747328</v>
      </c>
      <c r="P14" s="22">
        <f t="shared" si="5"/>
        <v>0.88306867581758963</v>
      </c>
      <c r="Q14" s="1">
        <v>43007</v>
      </c>
      <c r="R14" s="25">
        <v>46980.516967624266</v>
      </c>
      <c r="S14" s="22">
        <f t="shared" si="6"/>
        <v>0.9154220254672264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150173</v>
      </c>
      <c r="C15" s="1">
        <f t="shared" si="0"/>
        <v>152089.99999999997</v>
      </c>
      <c r="D15" s="22">
        <f t="shared" si="1"/>
        <v>0.98739562101387357</v>
      </c>
      <c r="E15" s="1">
        <v>27825</v>
      </c>
      <c r="F15" s="25">
        <v>27000.637796009734</v>
      </c>
      <c r="G15" s="22">
        <f t="shared" si="2"/>
        <v>1.0305312122705521</v>
      </c>
      <c r="H15" s="1">
        <v>34423</v>
      </c>
      <c r="I15" s="25">
        <v>36834.305919372549</v>
      </c>
      <c r="J15" s="22">
        <f t="shared" si="3"/>
        <v>0.93453640949144767</v>
      </c>
      <c r="K15" s="1">
        <v>37100</v>
      </c>
      <c r="L15" s="25">
        <v>40240.157954902999</v>
      </c>
      <c r="M15" s="22">
        <f t="shared" si="4"/>
        <v>0.92196457184829739</v>
      </c>
      <c r="N15" s="1">
        <v>31352</v>
      </c>
      <c r="O15" s="25">
        <v>34367.687492860226</v>
      </c>
      <c r="P15" s="22">
        <f t="shared" si="5"/>
        <v>0.91225224293933871</v>
      </c>
      <c r="Q15" s="1">
        <v>12483</v>
      </c>
      <c r="R15" s="25">
        <v>13647.210836854476</v>
      </c>
      <c r="S15" s="22">
        <f t="shared" si="6"/>
        <v>0.91469239753294429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180766</v>
      </c>
      <c r="C16" s="1">
        <f t="shared" si="0"/>
        <v>182180</v>
      </c>
      <c r="D16" s="22">
        <f t="shared" si="1"/>
        <v>0.99223844549346796</v>
      </c>
      <c r="E16" s="1">
        <v>11983</v>
      </c>
      <c r="F16" s="25">
        <v>11827.186744712986</v>
      </c>
      <c r="G16" s="22">
        <f t="shared" si="2"/>
        <v>1.0131741604026558</v>
      </c>
      <c r="H16" s="1">
        <v>21271</v>
      </c>
      <c r="I16" s="25">
        <v>21720.588892696029</v>
      </c>
      <c r="J16" s="22">
        <f t="shared" si="3"/>
        <v>0.97930125675150492</v>
      </c>
      <c r="K16" s="1">
        <v>32134</v>
      </c>
      <c r="L16" s="25">
        <v>34101.948081362352</v>
      </c>
      <c r="M16" s="22">
        <f t="shared" si="4"/>
        <v>0.94229220932871316</v>
      </c>
      <c r="N16" s="1">
        <v>43987</v>
      </c>
      <c r="O16" s="25">
        <v>45948.300392884092</v>
      </c>
      <c r="P16" s="22">
        <f t="shared" si="5"/>
        <v>0.95731506114233045</v>
      </c>
      <c r="Q16" s="1">
        <v>64303</v>
      </c>
      <c r="R16" s="25">
        <v>68581.975888344532</v>
      </c>
      <c r="S16" s="22">
        <f t="shared" si="6"/>
        <v>0.93760786514359173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58908</v>
      </c>
      <c r="C17" s="1">
        <f t="shared" si="0"/>
        <v>60255</v>
      </c>
      <c r="D17" s="22">
        <f t="shared" si="1"/>
        <v>0.97764500871296989</v>
      </c>
      <c r="E17" s="1">
        <v>10920</v>
      </c>
      <c r="F17" s="25">
        <v>10659.461914219391</v>
      </c>
      <c r="G17" s="22">
        <f t="shared" si="2"/>
        <v>1.0244419547513048</v>
      </c>
      <c r="H17" s="1">
        <v>14008</v>
      </c>
      <c r="I17" s="25">
        <v>14488.975079076065</v>
      </c>
      <c r="J17" s="22">
        <f t="shared" si="3"/>
        <v>0.96680406471464952</v>
      </c>
      <c r="K17" s="1">
        <v>14575</v>
      </c>
      <c r="L17" s="25">
        <v>15783.595493078563</v>
      </c>
      <c r="M17" s="22">
        <f t="shared" si="4"/>
        <v>0.92342711180044135</v>
      </c>
      <c r="N17" s="1">
        <v>12671</v>
      </c>
      <c r="O17" s="25">
        <v>13633.876604649076</v>
      </c>
      <c r="P17" s="22">
        <f t="shared" si="5"/>
        <v>0.92937616845375137</v>
      </c>
      <c r="Q17" s="1">
        <v>5163</v>
      </c>
      <c r="R17" s="25">
        <v>5689.0909089768984</v>
      </c>
      <c r="S17" s="22">
        <f t="shared" si="6"/>
        <v>0.90752636626938554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314122</v>
      </c>
      <c r="C18" s="1">
        <f t="shared" si="0"/>
        <v>334280</v>
      </c>
      <c r="D18" s="22">
        <f t="shared" si="1"/>
        <v>0.93969725978221852</v>
      </c>
      <c r="E18" s="1">
        <v>80997</v>
      </c>
      <c r="F18" s="25">
        <v>78229.747989546799</v>
      </c>
      <c r="G18" s="22">
        <f t="shared" si="2"/>
        <v>1.0353733979920652</v>
      </c>
      <c r="H18" s="1">
        <v>72475</v>
      </c>
      <c r="I18" s="25">
        <v>79833.475843653228</v>
      </c>
      <c r="J18" s="22">
        <f t="shared" si="3"/>
        <v>0.90782718946041951</v>
      </c>
      <c r="K18" s="1">
        <v>61478</v>
      </c>
      <c r="L18" s="25">
        <v>69525.932782250879</v>
      </c>
      <c r="M18" s="22">
        <f t="shared" si="4"/>
        <v>0.88424559786265222</v>
      </c>
      <c r="N18" s="1">
        <v>57248</v>
      </c>
      <c r="O18" s="25">
        <v>66903.0384771143</v>
      </c>
      <c r="P18" s="22">
        <f t="shared" si="5"/>
        <v>0.85568609891437108</v>
      </c>
      <c r="Q18" s="1">
        <v>32180</v>
      </c>
      <c r="R18" s="25">
        <v>39787.804907434765</v>
      </c>
      <c r="S18" s="22">
        <f t="shared" si="6"/>
        <v>0.80879053455866401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48445</v>
      </c>
      <c r="C19" s="1">
        <f t="shared" si="0"/>
        <v>49515.000000000007</v>
      </c>
      <c r="D19" s="22">
        <f t="shared" si="1"/>
        <v>0.97839038675148926</v>
      </c>
      <c r="E19" s="1">
        <v>5361</v>
      </c>
      <c r="F19" s="25">
        <v>4790.0081969266002</v>
      </c>
      <c r="G19" s="22">
        <f t="shared" si="2"/>
        <v>1.1192047653362605</v>
      </c>
      <c r="H19" s="1">
        <v>4871</v>
      </c>
      <c r="I19" s="25">
        <v>4944.7470935792762</v>
      </c>
      <c r="J19" s="22">
        <f t="shared" si="3"/>
        <v>0.98508577037740996</v>
      </c>
      <c r="K19" s="1">
        <v>5298</v>
      </c>
      <c r="L19" s="25">
        <v>5637.9683141672631</v>
      </c>
      <c r="M19" s="22">
        <f t="shared" si="4"/>
        <v>0.93970020843980617</v>
      </c>
      <c r="N19" s="1">
        <v>9620</v>
      </c>
      <c r="O19" s="25">
        <v>10298.634139760601</v>
      </c>
      <c r="P19" s="22">
        <f t="shared" si="5"/>
        <v>0.93410445205150516</v>
      </c>
      <c r="Q19" s="1">
        <v>21799</v>
      </c>
      <c r="R19" s="25">
        <v>23843.642255566265</v>
      </c>
      <c r="S19" s="22">
        <f t="shared" si="6"/>
        <v>0.91424790585050209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115276</v>
      </c>
      <c r="C20" s="1">
        <f t="shared" si="0"/>
        <v>121025.00000000001</v>
      </c>
      <c r="D20" s="22">
        <f t="shared" si="1"/>
        <v>0.95249741788886577</v>
      </c>
      <c r="E20" s="1">
        <v>16505</v>
      </c>
      <c r="F20" s="25">
        <v>15798.527591781733</v>
      </c>
      <c r="G20" s="22">
        <f t="shared" si="2"/>
        <v>1.0447176108098686</v>
      </c>
      <c r="H20" s="1">
        <v>24524</v>
      </c>
      <c r="I20" s="25">
        <v>26876.270336224901</v>
      </c>
      <c r="J20" s="22">
        <f t="shared" si="3"/>
        <v>0.91247779893572445</v>
      </c>
      <c r="K20" s="1">
        <v>24226</v>
      </c>
      <c r="L20" s="25">
        <v>28801.585149026898</v>
      </c>
      <c r="M20" s="22">
        <f t="shared" si="4"/>
        <v>0.84113425961273902</v>
      </c>
      <c r="N20" s="1">
        <v>25870</v>
      </c>
      <c r="O20" s="25">
        <v>30872.495421053703</v>
      </c>
      <c r="P20" s="22">
        <f t="shared" si="5"/>
        <v>0.83796271234873299</v>
      </c>
      <c r="Q20" s="1">
        <v>16079</v>
      </c>
      <c r="R20" s="25">
        <v>18676.121501912789</v>
      </c>
      <c r="S20" s="22">
        <f t="shared" si="6"/>
        <v>0.86093892665847171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402257</v>
      </c>
      <c r="C21" s="1">
        <f t="shared" si="0"/>
        <v>423320</v>
      </c>
      <c r="D21" s="22">
        <f t="shared" si="1"/>
        <v>0.95024331475007084</v>
      </c>
      <c r="E21" s="1">
        <v>63440</v>
      </c>
      <c r="F21" s="25">
        <v>61742.35660980668</v>
      </c>
      <c r="G21" s="22">
        <f t="shared" si="2"/>
        <v>1.027495604045727</v>
      </c>
      <c r="H21" s="1">
        <v>59163</v>
      </c>
      <c r="I21" s="25">
        <v>64812.451070477931</v>
      </c>
      <c r="J21" s="22">
        <f t="shared" si="3"/>
        <v>0.9128338617477274</v>
      </c>
      <c r="K21" s="1">
        <v>78792</v>
      </c>
      <c r="L21" s="25">
        <v>87073.675644853487</v>
      </c>
      <c r="M21" s="22">
        <f t="shared" si="4"/>
        <v>0.90488887044768995</v>
      </c>
      <c r="N21" s="1">
        <v>90534</v>
      </c>
      <c r="O21" s="25">
        <v>102648.37947091284</v>
      </c>
      <c r="P21" s="22">
        <f t="shared" si="5"/>
        <v>0.88198177571477732</v>
      </c>
      <c r="Q21" s="1">
        <v>96509</v>
      </c>
      <c r="R21" s="25">
        <v>107043.13720394907</v>
      </c>
      <c r="S21" s="22">
        <f t="shared" si="6"/>
        <v>0.90158979380547866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46079</v>
      </c>
      <c r="C22" s="1">
        <f t="shared" si="0"/>
        <v>46205</v>
      </c>
      <c r="D22" s="22">
        <f t="shared" si="1"/>
        <v>0.99727302240017313</v>
      </c>
      <c r="E22" s="1">
        <v>7043</v>
      </c>
      <c r="F22" s="25">
        <v>6855.3045806219698</v>
      </c>
      <c r="G22" s="22">
        <f t="shared" si="2"/>
        <v>1.0273795886339745</v>
      </c>
      <c r="H22" s="1">
        <v>9485</v>
      </c>
      <c r="I22" s="25">
        <v>9478.1581345778905</v>
      </c>
      <c r="J22" s="22">
        <f t="shared" si="3"/>
        <v>1.0007218560109425</v>
      </c>
      <c r="K22" s="1">
        <v>7722</v>
      </c>
      <c r="L22" s="25">
        <v>7826.6619196605097</v>
      </c>
      <c r="M22" s="22">
        <f t="shared" si="4"/>
        <v>0.9866275149310334</v>
      </c>
      <c r="N22" s="1">
        <v>12087</v>
      </c>
      <c r="O22" s="25">
        <v>12595.603219697663</v>
      </c>
      <c r="P22" s="22">
        <f t="shared" si="5"/>
        <v>0.95962057466987505</v>
      </c>
      <c r="Q22" s="1">
        <v>8938</v>
      </c>
      <c r="R22" s="25">
        <v>9449.2721454419698</v>
      </c>
      <c r="S22" s="22">
        <f t="shared" si="6"/>
        <v>0.94589296005316226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582485</v>
      </c>
      <c r="C23" s="1">
        <f t="shared" si="0"/>
        <v>633529.99999999988</v>
      </c>
      <c r="D23" s="22">
        <f t="shared" si="1"/>
        <v>0.91942765141350857</v>
      </c>
      <c r="E23" s="1">
        <v>152565</v>
      </c>
      <c r="F23" s="25">
        <v>165643.69996062355</v>
      </c>
      <c r="G23" s="22">
        <f t="shared" si="2"/>
        <v>0.92104317904192801</v>
      </c>
      <c r="H23" s="1">
        <v>152719</v>
      </c>
      <c r="I23" s="25">
        <v>168934.62316456088</v>
      </c>
      <c r="J23" s="22">
        <f t="shared" si="3"/>
        <v>0.90401243474663517</v>
      </c>
      <c r="K23" s="1">
        <v>125007</v>
      </c>
      <c r="L23" s="25">
        <v>141751.32779370021</v>
      </c>
      <c r="M23" s="22">
        <f t="shared" si="4"/>
        <v>0.88187533722386502</v>
      </c>
      <c r="N23" s="1">
        <v>92379</v>
      </c>
      <c r="O23" s="25">
        <v>104999.26551552345</v>
      </c>
      <c r="P23" s="22">
        <f t="shared" si="5"/>
        <v>0.87980615432345444</v>
      </c>
      <c r="Q23" s="1">
        <v>45807</v>
      </c>
      <c r="R23" s="25">
        <v>52201.083565591885</v>
      </c>
      <c r="S23" s="22">
        <f t="shared" si="6"/>
        <v>0.87751052030256094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30525</v>
      </c>
      <c r="C24" s="1">
        <f t="shared" si="0"/>
        <v>32475</v>
      </c>
      <c r="D24" s="22">
        <f t="shared" si="1"/>
        <v>0.93995381062355654</v>
      </c>
      <c r="E24" s="1">
        <v>3127</v>
      </c>
      <c r="F24" s="25">
        <v>2852.7492058529133</v>
      </c>
      <c r="G24" s="22">
        <f t="shared" si="2"/>
        <v>1.0961356131777771</v>
      </c>
      <c r="H24" s="1">
        <v>5240</v>
      </c>
      <c r="I24" s="25">
        <v>5759.0469341685093</v>
      </c>
      <c r="J24" s="22">
        <f t="shared" si="3"/>
        <v>0.90987277233512431</v>
      </c>
      <c r="K24" s="1">
        <v>9626</v>
      </c>
      <c r="L24" s="25">
        <v>11386.119750299711</v>
      </c>
      <c r="M24" s="22">
        <f t="shared" si="4"/>
        <v>0.84541531365385647</v>
      </c>
      <c r="N24" s="1">
        <v>7808</v>
      </c>
      <c r="O24" s="25">
        <v>9107.8745310814011</v>
      </c>
      <c r="P24" s="22">
        <f t="shared" si="5"/>
        <v>0.85728014514852302</v>
      </c>
      <c r="Q24" s="1">
        <v>2964</v>
      </c>
      <c r="R24" s="25">
        <v>3369.2095785974625</v>
      </c>
      <c r="S24" s="22">
        <f t="shared" si="6"/>
        <v>0.87973156043141032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64570</v>
      </c>
      <c r="C25" s="1">
        <f t="shared" si="0"/>
        <v>65370</v>
      </c>
      <c r="D25" s="22">
        <f t="shared" si="1"/>
        <v>0.98776197032277802</v>
      </c>
      <c r="E25" s="1">
        <v>5100</v>
      </c>
      <c r="F25" s="25">
        <v>5116.9435487167721</v>
      </c>
      <c r="G25" s="22">
        <f t="shared" si="2"/>
        <v>0.9966887364389585</v>
      </c>
      <c r="H25" s="1">
        <v>6087</v>
      </c>
      <c r="I25" s="25">
        <v>6290.6345142607861</v>
      </c>
      <c r="J25" s="22">
        <f t="shared" si="3"/>
        <v>0.96762893889334223</v>
      </c>
      <c r="K25" s="1">
        <v>11584</v>
      </c>
      <c r="L25" s="25">
        <v>12746.520024862495</v>
      </c>
      <c r="M25" s="22">
        <f t="shared" si="4"/>
        <v>0.9087970659760497</v>
      </c>
      <c r="N25" s="1">
        <v>16400</v>
      </c>
      <c r="O25" s="25">
        <v>17236.728768866764</v>
      </c>
      <c r="P25" s="22">
        <f t="shared" si="5"/>
        <v>0.95145663773638556</v>
      </c>
      <c r="Q25" s="1">
        <v>23236</v>
      </c>
      <c r="R25" s="25">
        <v>23979.173143293185</v>
      </c>
      <c r="S25" s="22">
        <f t="shared" si="6"/>
        <v>0.9690075575645507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4659064</v>
      </c>
      <c r="C26" s="20">
        <f>SUM(C6:C25)</f>
        <v>4965505</v>
      </c>
      <c r="D26" s="21">
        <f t="shared" si="1"/>
        <v>0.93828603535793442</v>
      </c>
      <c r="E26" s="20">
        <v>982764</v>
      </c>
      <c r="F26" s="20">
        <v>1017229.1717226682</v>
      </c>
      <c r="G26" s="21">
        <f t="shared" si="2"/>
        <v>0.96611857713016447</v>
      </c>
      <c r="H26" s="20">
        <v>906439</v>
      </c>
      <c r="I26" s="20">
        <v>1000818.6089291768</v>
      </c>
      <c r="J26" s="21">
        <f t="shared" si="3"/>
        <v>0.90569758786743781</v>
      </c>
      <c r="K26" s="20">
        <v>867599</v>
      </c>
      <c r="L26" s="20">
        <v>985335.80253774941</v>
      </c>
      <c r="M26" s="21">
        <f t="shared" si="4"/>
        <v>0.88051098698076713</v>
      </c>
      <c r="N26" s="20">
        <v>857937</v>
      </c>
      <c r="O26" s="20">
        <v>976897.15629625227</v>
      </c>
      <c r="P26" s="21">
        <f t="shared" si="5"/>
        <v>0.87822653026520159</v>
      </c>
      <c r="Q26" s="20">
        <v>887613</v>
      </c>
      <c r="R26" s="20">
        <v>985224.2605141534</v>
      </c>
      <c r="S26" s="21">
        <f t="shared" si="6"/>
        <v>0.90092483059317519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Nov 2018. </v>
      </c>
    </row>
    <row r="30" spans="1:22" x14ac:dyDescent="0.2">
      <c r="A30" s="26" t="s">
        <v>48</v>
      </c>
      <c r="B30" s="23"/>
      <c r="C30" s="23"/>
      <c r="D30" s="23"/>
      <c r="E30" s="23"/>
      <c r="F30" s="23"/>
      <c r="G30" s="23"/>
      <c r="H30" s="23"/>
      <c r="I30" s="23"/>
    </row>
    <row r="33" spans="1:1" x14ac:dyDescent="0.2">
      <c r="A33" s="26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4:XFD35 B32:XFD32 S6:T6 X6:XFD6 X7:XFD25 X26:XFD26 B33:XFD33 A37:XFD1048576 B36:XFD36 X27:XFD28 X29:XFD29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1001576-1159430328-750</_dlc_DocId>
    <_dlc_DocIdUrl xmlns="d3b74e82-c9ec-4ac4-aba2-12ff7e201463">
      <Url>https://hauoraaotearoa.sharepoint.com/sites/1001576/_layouts/15/DocIdRedir.aspx?ID=1001576-1159430328-750</Url>
      <Description>1001576-1159430328-750</Description>
    </_dlc_DocIdUrl>
  </documentManagement>
</p:properties>
</file>

<file path=customXml/itemProps1.xml><?xml version="1.0" encoding="utf-8"?>
<ds:datastoreItem xmlns:ds="http://schemas.openxmlformats.org/officeDocument/2006/customXml" ds:itemID="{988EDD9F-C3DD-4AC4-AD40-9505D84C0931}"/>
</file>

<file path=customXml/itemProps2.xml><?xml version="1.0" encoding="utf-8"?>
<ds:datastoreItem xmlns:ds="http://schemas.openxmlformats.org/officeDocument/2006/customXml" ds:itemID="{261817AA-49DD-4F61-9018-F2CB4A94FA0C}"/>
</file>

<file path=customXml/itemProps3.xml><?xml version="1.0" encoding="utf-8"?>
<ds:datastoreItem xmlns:ds="http://schemas.openxmlformats.org/officeDocument/2006/customXml" ds:itemID="{7D596B41-5267-4207-A8C8-BC1528461338}"/>
</file>

<file path=customXml/itemProps4.xml><?xml version="1.0" encoding="utf-8"?>
<ds:datastoreItem xmlns:ds="http://schemas.openxmlformats.org/officeDocument/2006/customXml" ds:itemID="{8EAA551F-8468-4A8E-BBBD-0B913A9B7E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2019-07-11T03:58:02Z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67051c37-8755-4e00-9ad6-8d9bf091ef6c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